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6210" activeTab="0"/>
  </bookViews>
  <sheets>
    <sheet name="Персонал (34)" sheetId="1" r:id="rId1"/>
  </sheets>
  <definedNames/>
  <calcPr fullCalcOnLoad="1"/>
</workbook>
</file>

<file path=xl/sharedStrings.xml><?xml version="1.0" encoding="utf-8"?>
<sst xmlns="http://schemas.openxmlformats.org/spreadsheetml/2006/main" count="840" uniqueCount="543">
  <si>
    <t>ИИН</t>
  </si>
  <si>
    <t>Фамилия</t>
  </si>
  <si>
    <t>Имя</t>
  </si>
  <si>
    <t>Отчество</t>
  </si>
  <si>
    <t>Дата рождения</t>
  </si>
  <si>
    <t>КАЗАХСТАН</t>
  </si>
  <si>
    <t>Казахи</t>
  </si>
  <si>
    <t>МУФТАХИДИНОВА</t>
  </si>
  <si>
    <t>МЕРУЕРТ</t>
  </si>
  <si>
    <t>ЕРБОЛАТОВНА</t>
  </si>
  <si>
    <t>учитель/преподаватель</t>
  </si>
  <si>
    <t>muft.mer@mail.ru</t>
  </si>
  <si>
    <t>педагог-модератор</t>
  </si>
  <si>
    <t>НИКОНОРОВА</t>
  </si>
  <si>
    <t>НАТАЛЬЯ</t>
  </si>
  <si>
    <t>КОНСТАНТИНОВНА</t>
  </si>
  <si>
    <t>Русские</t>
  </si>
  <si>
    <t>учитель начальных классов</t>
  </si>
  <si>
    <t>Natasha_nikonorova@mail.ru</t>
  </si>
  <si>
    <t>ЖУРИНА</t>
  </si>
  <si>
    <t>САНИЯ</t>
  </si>
  <si>
    <t>МОЛДАБЕКОВНА</t>
  </si>
  <si>
    <t>sania79-02@mail.ru</t>
  </si>
  <si>
    <t>педагог-исследователь</t>
  </si>
  <si>
    <t>МЕЛЬНИК</t>
  </si>
  <si>
    <t>ЮЛИЯ</t>
  </si>
  <si>
    <t>НИКОЛАЕВНА</t>
  </si>
  <si>
    <t>krusheva_yuliya@mail.ru</t>
  </si>
  <si>
    <t>ГЕБГАРДТ</t>
  </si>
  <si>
    <t>ДАРЬЯ</t>
  </si>
  <si>
    <t>ГЕННАДЬЕВНА</t>
  </si>
  <si>
    <t>социальный педагог</t>
  </si>
  <si>
    <t>darja_zh.08@mail.ru</t>
  </si>
  <si>
    <t>педагог</t>
  </si>
  <si>
    <t>МАРИНА</t>
  </si>
  <si>
    <t>АЛЕКСАНДРОВНА</t>
  </si>
  <si>
    <t>mari.alex14@mail.ru</t>
  </si>
  <si>
    <t>воспитатель, предшкольных классов</t>
  </si>
  <si>
    <t>НИГМАТУЛЛИНА</t>
  </si>
  <si>
    <t>ЗАУРЕШ</t>
  </si>
  <si>
    <t>АЙТПАЕВНА</t>
  </si>
  <si>
    <t>zauresh1963@list.ru</t>
  </si>
  <si>
    <t>педагог-эксперт</t>
  </si>
  <si>
    <t>КАЗИЗОВА</t>
  </si>
  <si>
    <t>ГУЛЬЖИХАН</t>
  </si>
  <si>
    <t>БОРАМБАЕВНА</t>
  </si>
  <si>
    <t>kazizova.gulzhikhan@mail.ru</t>
  </si>
  <si>
    <t>АЛИШЕВА</t>
  </si>
  <si>
    <t>ГУЛЬЗАТ</t>
  </si>
  <si>
    <t>АРЫСТАНБЕКОВНА</t>
  </si>
  <si>
    <t>gulzat-kz@mail.ru</t>
  </si>
  <si>
    <t>БЫЧЕНКО</t>
  </si>
  <si>
    <t>ИРИНА</t>
  </si>
  <si>
    <t>ВАСИЛЬЕВНА</t>
  </si>
  <si>
    <t>irina.bychenkodidenko@mail.ru</t>
  </si>
  <si>
    <t>первая категория</t>
  </si>
  <si>
    <t>ЖЕНАТОВА</t>
  </si>
  <si>
    <t>ЕРКЕШ</t>
  </si>
  <si>
    <t>НУРЛАНОВНА</t>
  </si>
  <si>
    <t>erkesh1978@mail.ru</t>
  </si>
  <si>
    <t>КИСЕЛЕВА</t>
  </si>
  <si>
    <t>НЕЛЛИ</t>
  </si>
  <si>
    <t>kisseleva_nelli8@mail.ru</t>
  </si>
  <si>
    <t>ГРЕБЕНЮК</t>
  </si>
  <si>
    <t>ОКСАНА</t>
  </si>
  <si>
    <t>СЕРГЕЕВНА</t>
  </si>
  <si>
    <t>oksanka.grebenyuk.1981@mail.ru</t>
  </si>
  <si>
    <t>высшая категория</t>
  </si>
  <si>
    <t>АЛЬЖАНОВА</t>
  </si>
  <si>
    <t>АЙНУР</t>
  </si>
  <si>
    <t>БОЛАТОВНА</t>
  </si>
  <si>
    <t>alzhanova101112@mail.ru</t>
  </si>
  <si>
    <t>ВАЛЕНТИНА</t>
  </si>
  <si>
    <t>ИВАНОВНА</t>
  </si>
  <si>
    <t>Татары</t>
  </si>
  <si>
    <t>ЕЛЕНА</t>
  </si>
  <si>
    <t>БОГДАНОВИЧ</t>
  </si>
  <si>
    <t>ТАТЬЯНА</t>
  </si>
  <si>
    <t>Tatyana_b83@mail.ru</t>
  </si>
  <si>
    <t>вторая категория</t>
  </si>
  <si>
    <t>АНДРЕЕВА</t>
  </si>
  <si>
    <t>СВЕТЛАНА</t>
  </si>
  <si>
    <t>48п.1</t>
  </si>
  <si>
    <t>svetlana150365@mail.ru</t>
  </si>
  <si>
    <t>АЛИБАЕВА</t>
  </si>
  <si>
    <t>АСЕМГУЛЬ</t>
  </si>
  <si>
    <t>ДАУЛБАЕВНА</t>
  </si>
  <si>
    <t>asemgul-alibaeva@mail.ru</t>
  </si>
  <si>
    <t>БАЛАЕВА</t>
  </si>
  <si>
    <t>АНАТОЛЬЕВНА</t>
  </si>
  <si>
    <t>irina_step67@mail.ru</t>
  </si>
  <si>
    <t>ВЕЛИКОДНАЯ</t>
  </si>
  <si>
    <t>50п.2</t>
  </si>
  <si>
    <t>velikodnai@mail.ru</t>
  </si>
  <si>
    <t>ИБРАГИМОВА-ВАГНЕР</t>
  </si>
  <si>
    <t>ВЛАДИМИРОВНА</t>
  </si>
  <si>
    <t>Немцы</t>
  </si>
  <si>
    <t>mar_wag@mail.ru</t>
  </si>
  <si>
    <t>ГЛАДКИХ</t>
  </si>
  <si>
    <t>46/3</t>
  </si>
  <si>
    <t>irishka.gladkikh@inbox.ru</t>
  </si>
  <si>
    <t>ГРИБ</t>
  </si>
  <si>
    <t>ГЕННАДИЙ</t>
  </si>
  <si>
    <t>ГЕНРИХОВИЧ</t>
  </si>
  <si>
    <t>Белорусы</t>
  </si>
  <si>
    <t>37п.3</t>
  </si>
  <si>
    <t>gribggg62@gmail.com</t>
  </si>
  <si>
    <t>ЖИГУЛИНА</t>
  </si>
  <si>
    <t>ДМИТРИЕВНА</t>
  </si>
  <si>
    <t>70/2</t>
  </si>
  <si>
    <t>ldvfdfyz123@mail.ru</t>
  </si>
  <si>
    <t>ЖОБОЛАЕВ</t>
  </si>
  <si>
    <t>ЖАНАТ</t>
  </si>
  <si>
    <t>КАИРЖАНОВИЧ</t>
  </si>
  <si>
    <t>mika_zhaka_89@mail.ru</t>
  </si>
  <si>
    <t>ЖУМАБАЕВА</t>
  </si>
  <si>
    <t>ВИКТОРОВНА</t>
  </si>
  <si>
    <t>oksana-011@mail.ru</t>
  </si>
  <si>
    <t>КИРИЛЕНКО</t>
  </si>
  <si>
    <t>ВЛАДИМИР</t>
  </si>
  <si>
    <t>ЛЕОНИДОВИЧ</t>
  </si>
  <si>
    <t>48/3</t>
  </si>
  <si>
    <t>un7bgl@mail.ru</t>
  </si>
  <si>
    <t>КОНДРАТЬЕВА</t>
  </si>
  <si>
    <t>АЛЛА</t>
  </si>
  <si>
    <t>АЛЕКСЕЕВНА</t>
  </si>
  <si>
    <t>36/1</t>
  </si>
  <si>
    <t>учитель-логопед</t>
  </si>
  <si>
    <t>condr67@mail.ru</t>
  </si>
  <si>
    <t>КУЗНЕЦОВА</t>
  </si>
  <si>
    <t>РАИСА</t>
  </si>
  <si>
    <t>33 п.4</t>
  </si>
  <si>
    <t>kra_st@mail.ru</t>
  </si>
  <si>
    <t>40 п.1</t>
  </si>
  <si>
    <t>valentina.kuzneczova.1967@mail.ru</t>
  </si>
  <si>
    <t>КУЧЕРЯВЕНКО</t>
  </si>
  <si>
    <t>РУДОЛЬФОВНА</t>
  </si>
  <si>
    <t>50 п.1</t>
  </si>
  <si>
    <t>ku4svet67@mail.ru</t>
  </si>
  <si>
    <t>КАРПУТЬ</t>
  </si>
  <si>
    <t>АРКАДЬЕВНА</t>
  </si>
  <si>
    <t>s_karput@mail.ru</t>
  </si>
  <si>
    <t>КУЛАГИНА</t>
  </si>
  <si>
    <t>irina.kulagina.1971@mail.ru</t>
  </si>
  <si>
    <t>КАЙРСЛАМОВА</t>
  </si>
  <si>
    <t>МАЙРА</t>
  </si>
  <si>
    <t>КАБДЕНОВНА</t>
  </si>
  <si>
    <t>kairslamova_maira@mail.ru</t>
  </si>
  <si>
    <t>ЛАЗЬКО</t>
  </si>
  <si>
    <t>Украинцы</t>
  </si>
  <si>
    <t>dascha_w@mail.ru</t>
  </si>
  <si>
    <t>ПАТУТИНА</t>
  </si>
  <si>
    <t>МИХАЙЛОВНА</t>
  </si>
  <si>
    <t>64 п.1</t>
  </si>
  <si>
    <t>nat.patu@mail.ru</t>
  </si>
  <si>
    <t>САЙБАТАЛОВА</t>
  </si>
  <si>
    <t>ЗУЛЬФИЯ</t>
  </si>
  <si>
    <t>АБДУЛЛАЕВНА</t>
  </si>
  <si>
    <t>sajbatalovazulfia@mail.ru</t>
  </si>
  <si>
    <t>ШАКЕНОВА</t>
  </si>
  <si>
    <t>ЗАМЗАГУЛ</t>
  </si>
  <si>
    <t>КАЛИБЕКОВНА</t>
  </si>
  <si>
    <t>50 п.7</t>
  </si>
  <si>
    <t>zamzagul.shakenova@mail.ru</t>
  </si>
  <si>
    <t>ХАБИБУЛЛИНА</t>
  </si>
  <si>
    <t>МАГСУМЬЯНОВНА</t>
  </si>
  <si>
    <t>РОССИЯ</t>
  </si>
  <si>
    <t>41 п.1</t>
  </si>
  <si>
    <t>xabibyllin@mail.ru</t>
  </si>
  <si>
    <t>МАЛГАЖДАРОВА</t>
  </si>
  <si>
    <t>МАРЗИЯ</t>
  </si>
  <si>
    <t>УАЛИХАНОВНА</t>
  </si>
  <si>
    <t>Zhalgasbaevam@mail.ru</t>
  </si>
  <si>
    <t>ЖАМАНКЕШОВА</t>
  </si>
  <si>
    <t>ЖУПАР</t>
  </si>
  <si>
    <t>САМАТКЫЗЫ</t>
  </si>
  <si>
    <t>Zhupar.samatovna@mail.ru</t>
  </si>
  <si>
    <t>ГАМАСТИНОВА</t>
  </si>
  <si>
    <t>АЛИСА</t>
  </si>
  <si>
    <t>ЮРЬЕВНА</t>
  </si>
  <si>
    <t>gamastinova1966@mail.ru</t>
  </si>
  <si>
    <t>САЛАТА</t>
  </si>
  <si>
    <t>АНАСТАСИЯ</t>
  </si>
  <si>
    <t>nastyasalata94@gmail.ru</t>
  </si>
  <si>
    <t>ВОСТРИКОВА</t>
  </si>
  <si>
    <t>СТЕПАНОВНА</t>
  </si>
  <si>
    <t>step_ele@mail.ru</t>
  </si>
  <si>
    <t>ЭЛЬВИРА</t>
  </si>
  <si>
    <t>elia_zh.95@mail.ru</t>
  </si>
  <si>
    <t>АҚБАР</t>
  </si>
  <si>
    <t>МЕРИДИАН</t>
  </si>
  <si>
    <t>АРДАҚҰЛЫ</t>
  </si>
  <si>
    <t>meridian.akbar_99@mail.ru</t>
  </si>
  <si>
    <t>ОРЕХОВА</t>
  </si>
  <si>
    <t>yoyo-83@mail.ru</t>
  </si>
  <si>
    <t>ЕСЖАНОВ</t>
  </si>
  <si>
    <t>МЕЙРАМ</t>
  </si>
  <si>
    <t>МУКАТАЙУЛЫ</t>
  </si>
  <si>
    <t>m.eszhanov61@mail.ru</t>
  </si>
  <si>
    <t>ДОСКЕНОВ</t>
  </si>
  <si>
    <t>НУРЖАН</t>
  </si>
  <si>
    <t>АМАНГЕЛЬДИНОВИЧ</t>
  </si>
  <si>
    <t>Doskenov23031970@gmail.com</t>
  </si>
  <si>
    <t>ДУШКИНА</t>
  </si>
  <si>
    <t>ЕКАТЕРИНА</t>
  </si>
  <si>
    <t>37 Ж/Қ</t>
  </si>
  <si>
    <t>akm_jarkova1996@mail.kz</t>
  </si>
  <si>
    <t>АБДУЛЛАЕВА</t>
  </si>
  <si>
    <t>НАРГИЗА</t>
  </si>
  <si>
    <t>РУСТАМАЛИКИЗИ</t>
  </si>
  <si>
    <t>Узбеки</t>
  </si>
  <si>
    <t>38 Ж/Қ</t>
  </si>
  <si>
    <t>Abdnarrus@gmail.com</t>
  </si>
  <si>
    <t>МУСТАФАЕВА</t>
  </si>
  <si>
    <t>АЙТОТЫ</t>
  </si>
  <si>
    <t>МЫРЗАГАЛИКЫЗЫ</t>
  </si>
  <si>
    <t>36 Ж/Қ</t>
  </si>
  <si>
    <t>mustafaevaajtoty@gmail.ru</t>
  </si>
  <si>
    <t>КАБИДЕНОВА</t>
  </si>
  <si>
    <t>АЙГЕРИМ</t>
  </si>
  <si>
    <t>РУСЛАНОВНА</t>
  </si>
  <si>
    <t>40 Ж/Қ</t>
  </si>
  <si>
    <t>aigerim_kz15@mail.ru</t>
  </si>
  <si>
    <t>ЗАХАРОВА</t>
  </si>
  <si>
    <t>КРИСТИНА</t>
  </si>
  <si>
    <t>магистр</t>
  </si>
  <si>
    <t>учитель английского языка</t>
  </si>
  <si>
    <t>учитель казахского языка и литературы</t>
  </si>
  <si>
    <t>учитель математики</t>
  </si>
  <si>
    <t>учитель физики, математики</t>
  </si>
  <si>
    <t>учитель истории</t>
  </si>
  <si>
    <t>учитель музыки</t>
  </si>
  <si>
    <t>учитель русского языка и литературы</t>
  </si>
  <si>
    <t>учитель художественного труда</t>
  </si>
  <si>
    <t>учитель физкультуры</t>
  </si>
  <si>
    <t>учитель начальных классов, зам.руководителя по УВР</t>
  </si>
  <si>
    <t>руководитель, учитель истории</t>
  </si>
  <si>
    <t>заместитель директора по учебной работе, учитель казахского языка и литературы</t>
  </si>
  <si>
    <t>учитель информатики</t>
  </si>
  <si>
    <t>учитель биологии, естествознания</t>
  </si>
  <si>
    <t>заместитель директора по воспитательной работе, учитель начальных классов</t>
  </si>
  <si>
    <t>учитель биологии, химии</t>
  </si>
  <si>
    <t>старший вожатый, воспитатель предшкольного класса</t>
  </si>
  <si>
    <t>заместитель директора по научно-методической работе, учитель математики</t>
  </si>
  <si>
    <t>учитель географии</t>
  </si>
  <si>
    <t xml:space="preserve">Высшее </t>
  </si>
  <si>
    <t>ср.специальное</t>
  </si>
  <si>
    <t>ср. специальное</t>
  </si>
  <si>
    <t>Кокшетауский университет им.А.Мырзахметова, 28.05.21г., BD-00017964133, бакалавр образования 5В011900 Иностранный язык:два иностранных языка</t>
  </si>
  <si>
    <t>Кокшетауский высший казахский пед.колледж им.Ж.Мусина, 25.06.19г.,ТКБ №1293412, 0111000 Основное среднее образование, учитель казахского языка и литературы</t>
  </si>
  <si>
    <t>курсы инклюзив</t>
  </si>
  <si>
    <t>другие курсы</t>
  </si>
  <si>
    <t>Евразийский национальный университет им.Л.Н.Гумилева, 19.02.19г., ЖБ №0041827, 021200, казахский язык и литература, филолог, преподаватель</t>
  </si>
  <si>
    <t>Кокшетауский гос.университет им.Ш.Уалиханова, 09.07.12г., ЖБ-Б №0262469, бакалавр казахского языка и литературы, 050117 Казахский язык  и литература</t>
  </si>
  <si>
    <t>Казахский язык и литература в школах с русским языком обучения в рамках обновления содержания образования, Өрлеу, БЖ №001211, от 11.05.18г.</t>
  </si>
  <si>
    <t>Қазақстан Респубикасында көптілді білім беру және білім мазмұның жанарту жағдайында қазақ тілі мен әдебиеті пәні мұғалімдерінің кәсіби кұзыреттіліктерін дамыту, Өрлеу, №0338672, от 22.05.20г.</t>
  </si>
  <si>
    <t>Рефлексия в практике, ЦПМ, Т №013269, от 21.07.17г.</t>
  </si>
  <si>
    <t>Кокшетауский гос.университет им.Ш.Уалиханова, 19.06.19г., ЖБ-Б №1466137, бакалавр образования 5В012100 Казахский язык  и литература в школах с неказахским языком обучения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</si>
  <si>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№113475, 28.10-12.11.19г.</t>
  </si>
  <si>
    <t>Қазақстан Респубикасында көптілді білім беру және білім мазмұның жанарту жағдайында қазақ тілі мен әдебиеті пәні мұғалімдерінің кәсіби кұзыреттіліктерін дамыту, Өрлеу, №0338673, от 22.05.20г.</t>
  </si>
  <si>
    <t>Современные технологии обучения детей с особыми образовательными потребностями в условиях школы и дома, НОЦ "AGZHAN", №A-FБО 007514 от 02.10.20г.</t>
  </si>
  <si>
    <t>Курганский гос.пед.институт, 04.07.87г., НВ №631282, учитель математики, физики средней школы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</si>
  <si>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№113465, 28.10-12.11.19г.</t>
  </si>
  <si>
    <t>Рефлексия в практике, ЦПМ,  Т №014731, от 03.11.17г.</t>
  </si>
  <si>
    <t>Развитие профессиональных компетентностей учителя математики в условияхобновления содержания среднего образования, КМЦПК, №120011, 05.01.18г.</t>
  </si>
  <si>
    <t>Целиноградский гос.пед.институт им.С.Сейфулина, 24.06.89г., РВ №126983, учитель математики, физики</t>
  </si>
  <si>
    <t>Современные технологии обучения детей с особыми образовательными потребностями в условиях школы и дома, НОЦ "AGZHAN", №A-FБО 007515 от 02.10.20г.</t>
  </si>
  <si>
    <t>Северо-Казахстанский гос.университет им.М.Козыбаева, 25.04.08г., ЖБ №0750007, учитель истории, основ права и экономики</t>
  </si>
  <si>
    <t>Современные технологии обучения детей с особыми образовательными потребностями в условиях школы и дома, НОЦ "AGZHAN", №A-FБО 007516 от 02.10.20г.</t>
  </si>
  <si>
    <t>История Казахстана и Основы права в рамках обновления содержания среднего образования, ЦПМ, БЖ №006692, от 30.07.19г.</t>
  </si>
  <si>
    <t>Кустанайский пед.институт им. 50-летия СССР, ИВ №323789, от 27.06.84г., учитель английского и немецкого языков</t>
  </si>
  <si>
    <t>Современные технологии обучения детей с особыми образовательными потребностями в условиях школы и дома, НОЦ "AGZHAN", №A-FБО 007517 от 02.10.20г.</t>
  </si>
  <si>
    <t>Северо-Казахстанский гос.университет им.М.Козыбаева, 28.06.19г., ЖБ-б №0162604, бакалавр образования 5В010600 Музыкальное образование</t>
  </si>
  <si>
    <t>Развитие профессиональныхкомпетенций учителя музыки, Өрлеу, №0372211, от 03.07.20г.</t>
  </si>
  <si>
    <t>Английский язык в рамках обновления содержания среднего образования, Өрлеу, БЖ №005946, 17.07.17г.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</si>
  <si>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№1134481, 28.10-12.11.19г.</t>
  </si>
  <si>
    <t>Создание психолого-педагогических условий для реализации модели 4К в начальном образовании, Өрлеу, №0403785, от 29.01.21г.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</si>
  <si>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№113366, 28.10-12.11.19г.</t>
  </si>
  <si>
    <t>Целиноградский пед.институт, 10.06.96г., ЖБ-II №0103451, учитель начальных классов</t>
  </si>
  <si>
    <t>Современные технологии обучения детей с особыми образовательными потребностями в условиях школы и дома, НОЦ "AGZHAN", №A-FБО 007518 от 02.10.20г.</t>
  </si>
  <si>
    <t>Начальные классы в рамках обновления содержания среднего образования, ЦПМ, БЖ №005812, 20.06-08.07.16г.</t>
  </si>
  <si>
    <t>Костанайский гос.пед.университет, 13.06.18г., ЖБ-Б №0150856, бакалавр образования, 5В011500 Основы права и экономики</t>
  </si>
  <si>
    <t>Кокшетауский университет, 15.06.07г., БЖБ №0010358, бакалавр педагогики и методики начального обучения</t>
  </si>
  <si>
    <t>Современные технологии обучения детей с особыми образовательными потребностями в условиях школы и дома, НОЦ "AGZHAN", №A-FБО 007519 от 02.10.20г.</t>
  </si>
  <si>
    <t>Начальные классы в рамках обновления содержания среднего образования, Өрлеу,БЖ №005720, 27.06.17г.</t>
  </si>
  <si>
    <t>Евразийский университет им.Л.Н.Гумилева, 05.07.04г., ЖБ №0061258, филолог, преподаватель русского языка и литературы</t>
  </si>
  <si>
    <t xml:space="preserve">Русский язык и Русская литература в рамках обновления содержания среднего образования, ЦПМ, БЖ №000469, 02.09.20г. 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</si>
  <si>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№113356, 28.10-12.11.19г.</t>
  </si>
  <si>
    <t>Щучинское пед.училище, 28.06.84г., ЗТ №147197,учитель труда и черчения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</si>
  <si>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№113479, 28.10-12.11.19г.</t>
  </si>
  <si>
    <t>Художественный труд в рамках обновления содержания среднего образования, ЦПМ, БЖ №002782 от 16.07.19г.</t>
  </si>
  <si>
    <t>колледж при учреждении академия Кокше, 21.06.12г., ТКБ №0174486, квалификация юрист;                       капитан юстиции запаса</t>
  </si>
  <si>
    <t>Методологические подходы к организации инклюзивного образования в общеобразовательных школах в условиях обновления содержания образования, НОЦ "AGZHAN", №A-FБО 010738 от 30.04.21г.</t>
  </si>
  <si>
    <t>Развитие цифровых компетентностей, Өрлеу,№11828, от 24.08.21г.</t>
  </si>
  <si>
    <t>начальных классов в школах с русским языком обучения в рамках обновления содержания среднего образования,  Өрлеу, БЖ №005722 от 27.06.17г.</t>
  </si>
  <si>
    <t>Кокшетауский университет им.А.Мырзахметова, 23.05.17г., ЖБ-Б №1156343, бакалавр образования 5В011400 история</t>
  </si>
  <si>
    <t>Всемирная история и Основы права в рамках обновления содаржания среднего образования, Өрлеу, БЖ №007273 от 13.10.20г.</t>
  </si>
  <si>
    <t>Методологические подходы к организации инклюзивного образования в общеобразовательных школах в условиях обновления содержания образования, НОЦ "AGZHAN", №A-FБО 010742 от 30.04.21г.</t>
  </si>
  <si>
    <t>Карагандинский гос.университет им. Е.А.Букетова, 27.06.19г., ЖБ-Б №1387296, бакалавр образования 5В011700 Казахский язык и литература</t>
  </si>
  <si>
    <t>Методологические подходы к организации инклюзивного образования в общеобразовательных школах в условиях обновления содержания образования, НОЦ "AGZHAN", №A-FБО 010739 от 30.04.21г.</t>
  </si>
  <si>
    <t>Развитие профессиональных компетентностей учителя начальных классов, Өрлеу, №0373553 от 11.07.20г.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</si>
  <si>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№113358, 28.10-12.11.19г.</t>
  </si>
  <si>
    <t>Кокшетауский университет, 15.06.07г., БЖБ №0010359, бакалавр педагогики и методики начального обучения</t>
  </si>
  <si>
    <t>Современные технологии обучения детей с особыми образовательными потребностями в условиях школы и дома, НОЦ "AGZHAN", №A-FБО 007520 от 02.10.20г.</t>
  </si>
  <si>
    <t>Курсы повышения квалификации по предметам начальных классов в контексте обновления содержания среднего образования, КМЦПК, №160277 от 27.07.18г.</t>
  </si>
  <si>
    <t>Кокшетауский гос.университет им.Ш.Уалиханова, 30.06.08г., ЖБ №0054302, бакалавр физической культуры и спорта</t>
  </si>
  <si>
    <t>Современные технологии обучения детей с особыми образовательными потребностями в условиях школы и дома, НОЦ "AGZHAN", №A-FБО 007521 от 02.10.20г.</t>
  </si>
  <si>
    <t>Физическая культура в рамках обновления содержания среднего образования, Өрлеу, БЖ №009369, 13.06.18г.</t>
  </si>
  <si>
    <t>Кокшетауский университет, 15.06.07г. БЖБ №0010453, бакалавр педагогики и методики начального обучения</t>
  </si>
  <si>
    <t>Современные технологии обучения детей с особыми образовательными потребностями в условиях обновления содержания образования в специальной школе, КМЦПК, №210773 от 16.08.19г.</t>
  </si>
  <si>
    <t>Развитие профессиональных компетентностей учителей начальных классов, Өрлеу, №0373554 от 11.07.20г.</t>
  </si>
  <si>
    <t>Академия Кокше, 20.06.12г., ЖБ-Б №0288247, бакалавр 5В011700 казахский язык и литература</t>
  </si>
  <si>
    <t>Современные технологии обучения детей с особыми образовательными потребностями в условиях обновления содержания образования в специальной школе, КМЦПК, №210808 от 16.08.19г.</t>
  </si>
  <si>
    <t>Қазақстан Респубикасында көптілді білім беру және білім мазмұның жанарту жағдайында қазақ тілі мен әдебиеті пәні мұғалімдерінің кәсіби кұзыреттіліктерін дамыту, Өрлеу, №0338679, от 22.05.20г.</t>
  </si>
  <si>
    <t>Кокшетауский университетим. А Мырзахметова, 29.04.16г., ЖБ-Б №1022219, бакалавр образования 5В010200 Педагогика и методика начального обучения</t>
  </si>
  <si>
    <t>Современные технологии обучения детей с особыми образовательными потребностями в условиях школы и дома, НОЦ "AGZHAN", №A-FБО 007522 от 02.10.20г.</t>
  </si>
  <si>
    <t>начальные классы с русским языком обучения в рамках обновления содержания среднего образования, Өрлеу,  №005726, 27.06.17г.</t>
  </si>
  <si>
    <t>Гуманитарно-техническая академия, 27.06.13г. ЖБ-Б №0064341, бакалавр информационных систем,5В070300 информационные системы;                           Кокшетауский университет им.А.Мырзахметова, 07.07.16г., ЖООК-М №0087912, магистр пед.наук, 6М010300 педагогика и психология</t>
  </si>
  <si>
    <t>Информатика в рамках обновления содержания среднего образования, ЦПМ, №00264, 10-21.08.20г.</t>
  </si>
  <si>
    <t>Кокшетауский гос.университет им.Ш.Уалиханова, 19.06.10г., ЖБ-Б №0013853, бакалавр образования 050119 иностранный язык: два иностранных языка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</si>
  <si>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№113364, 28.10-12.11.19г.</t>
  </si>
  <si>
    <t>Развитие профессиональных компетенций учителя английского языка, Өрлеу, №0325420, 08.05.20г.</t>
  </si>
  <si>
    <t>Северо-Казахстанский гос.университет им. М.Козыбаева, 05.07.19г., ЖБ-Б №1462692, бакалавр образования 5В011300 биология</t>
  </si>
  <si>
    <r>
      <t xml:space="preserve">Биология в рамках обновления содержания среднего образования, КГУ "Центр метод.работы и инфомационных технологий в сфере образования" СКО, </t>
    </r>
    <r>
      <rPr>
        <i/>
        <sz val="11"/>
        <color indexed="8"/>
        <rFont val="Calibri"/>
        <family val="2"/>
      </rPr>
      <t>00067 от25.08.20г.</t>
    </r>
  </si>
  <si>
    <t>Академия Кокше, 20.06.14г., ЖБ-Б №0786407, бакалавр 5В011700 казахский язык и литература</t>
  </si>
  <si>
    <t>Қазақстан Респубикасында көптілді білім беру және білім мазмұның жанарту жағдайында қазақ тілі мен әдебиеті пәні мұғалімдерінің кәсіби кұзыреттіліктерін дамыту, Өрлеу, №0338680, от 22.05.20г.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</si>
  <si>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№113359, 28.10-12.11.19г.</t>
  </si>
  <si>
    <t>Евразийский гуманитарный институт, 26.05.04г., ЖБ №0431049, учитель казахского языка и литературы</t>
  </si>
  <si>
    <t>Қазақстан Респубикасында көптілді білім беру және білім мазмұның жанарту жағдайында қазақ тілі мен әдебиеті пәні мұғалімдерінің кәсіби кұзыреттіліктерін дамыту, Өрлеу, №0338682, от 22.05.20г.</t>
  </si>
  <si>
    <t>Карагандинский пед.институт, 04.07.88г., РВ №103623, учитель физической культуры</t>
  </si>
  <si>
    <t>Современные технологии обучения детей с особыми образовательными потребностями в условиях школы и дома, НОЦ "AGZHAN", №A-FБО 007524 от 02.10.20г.</t>
  </si>
  <si>
    <t>Физическая культура в рамках обновления содержания среднего образования, Өрлеу, БЖ №001514, 04.05.17г.</t>
  </si>
  <si>
    <t>Целиноградский гос.пед. институт им.С.Сейфулина, 28.06.84г., ИВ №318588, учитель физической культуры</t>
  </si>
  <si>
    <t>Современные технологии обучения детей с особыми образовательными потребностями в условиях школы и дома, НОЦ "AGZHAN", №A-FБО 007533 от 02.10.20г.</t>
  </si>
  <si>
    <t>Физическая культура в рамках обновления содержания среднего образования, Өрлеу, БЖ №009372, 13.06.18г.</t>
  </si>
  <si>
    <t>Развитие цифровых компетентностей, Өрлеу,№17222, от 24.08.21г.</t>
  </si>
  <si>
    <t>Щучинское пед.училище, 25.06.87г., КТ №200575,учитель начальных классов</t>
  </si>
  <si>
    <t>Современные технологии обучения детей с особыми образовательными потребностями в условиях школы и дома, НОЦ "AGZHAN", №A-FБО 007525 от 02.10.20г.</t>
  </si>
  <si>
    <t>Развитие профессиональных компетентностей учителя начальных классов, Өрлеу, №0373556 от 11.07.20г.</t>
  </si>
  <si>
    <t>Карагандинский пед.институт, 30.06.90г., ТВ №752438, учитель логопед вспомогательной школы,олигофренопедагог дошк. учр.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</si>
  <si>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№113360, 28.10-12.11.19г.</t>
  </si>
  <si>
    <t>Кокшетауский гос.университет им.Ш.Уалиханова, 23.06.17., ЖБ-Б №0543824, бакалаввр проф.обучения 5В0122000 технологии труда и предпринимательства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</si>
  <si>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№113367, 28.10-12.11.19г.</t>
  </si>
  <si>
    <t>Развитие цифровых компетенций педагогов, Өрлеу, №14173, 24.08.21г.</t>
  </si>
  <si>
    <t>Художественный труд в рамках обновления содержания среднего образования, ЦПМ, БЖ №002791 от 16.07.19г.</t>
  </si>
  <si>
    <t>Целиноградский гос. пед.институт им.С.Сейфуллина, 24.06.89г., РВ №126981, учитель математики и физики</t>
  </si>
  <si>
    <t>Развитие профессиональных компетенций учителя математики, Өрлеу, №0404819 от 23.04.21г.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</si>
  <si>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№113357, 28.10-12.11.19г.</t>
  </si>
  <si>
    <t>Академия Кокше, 15.07.13г., ЖБ-Б №0548350, бакалавр 5В011400 история</t>
  </si>
  <si>
    <t>История Казахстана и Основы права в рамках обновления содержания среднего образования, Өрлеу, БЖ №010509, от 26.08.20г.</t>
  </si>
  <si>
    <t>Современные технологии обучения детей с особыми образовательными потребностями в условиях школы и дома, НОЦ "AGZHAN", №A-FБО 007179 от 03.07.20г.</t>
  </si>
  <si>
    <t>Современные технологии обучения детей с особыми образовательными потребностями в условиях обновления содержания образования в специальной школе, КМЦПК, №210806 от 16.08.19г.</t>
  </si>
  <si>
    <t>Кокшетауский гос.университет им.Ш.Уалиханова, 27.06.12г., ЖБ-Б №0031898, бакалавр образования 5В-010200 педагогика и методика начального обучения</t>
  </si>
  <si>
    <t>Современные технологии обучения детей с особыми образовательными потребностями в условиях школы и дома, НОЦ "AGZHAN", №A-FБО 007526 от 02.10.20г.</t>
  </si>
  <si>
    <t>Развитие профессиональных компетентностей учителя начальных классов в условиях внедрения гос. Общеобязательного стандарта начального образования в рамках обновления содержания среднего образования в РК, КМЦПК, №160756, 31.07.20г.</t>
  </si>
  <si>
    <t>Академия Кокше, 20.06.12г., ЖБ-Б №0288355, бакалавр 050117 казахский язык и литература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</si>
  <si>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№113361, 28.10-12.11.19г.</t>
  </si>
  <si>
    <t>Степногорский гуманитарно-технический колледж, 25.06.05г., ОАБ №0065998, учитель начальных классов</t>
  </si>
  <si>
    <t>Методологические подходы к организации инклюзивного образования в общеобразовательных школах в условиях обновления содержания образования, НОЦ "AGZHAN", №A-FБО 010740 от 30.04.21г.</t>
  </si>
  <si>
    <t>начальных классов в школах с русским языком обучения в рамках обновления содержания среднего образования, ЦПМ, БЖ №014979 от 20.08.19г.</t>
  </si>
  <si>
    <t>Кокшетауский университет им. А.Мырзахметова, 24.05.16г., ЖБ-Б №1022224, бакалавр образования 5В010200 педагогика и методика начального обучения</t>
  </si>
  <si>
    <t>начальных классов в школах с русским языком обучения в рамках обновления содержания среднего образования, Өрлеу,  БЖ №005735 от 27.06.17г.</t>
  </si>
  <si>
    <t>Жетысуский гос.университет им.И.Жансугурова, 27.06.12г., ЖБ-Б №0456613, бакалавр образования 050119 иностранный язык: два иностранных языка</t>
  </si>
  <si>
    <t>Развитие профессиональных компетенций учителя английского языка, Өрлеу, №0325406, 08.05.20г.</t>
  </si>
  <si>
    <t>Жалпы білім беру ұйымдарында ерекше білім беру қажеттілігі бар балаларды оқытудың жаңартылған мазмұнда инклюзивті, Кокшетауский унивеститет им.А.Мырзахметова, №001906 от 09.11.19г.</t>
  </si>
  <si>
    <t>Целиноградское пед.училище, 27.06.83г., ДТ №323625, учитель начальных классов, старший пионервожатый</t>
  </si>
  <si>
    <t>Методологические подходы к организации инклюзивного образования в общеобразовательных школах в условиях обновления содержания образования, НОЦ "AGZHAN", №A-FБО 010741 от 30.04.21г.</t>
  </si>
  <si>
    <t>Курсы повышения квалификации по предметам начальных классов в контексте обновления содержания среднего образования, КМЦПК, №010440 от 28.07.17г.</t>
  </si>
  <si>
    <t>Научно-методологические основы преподанаия предмета Самопознание, Өрлеу, №0403870, 12.02.21г.</t>
  </si>
  <si>
    <t>Кокшетауский университет им.А.Мырзахметова, 22.05.20г., ЖБ-Б №1543390, бакалавр образования педагогика и методика начального обучения</t>
  </si>
  <si>
    <t>Современные технологии обучения детей с особыми образовательными потребностями в условиях школы и дома, НОЦ "AGZHAN", №A-FБО 007528 от 02.10.20г.</t>
  </si>
  <si>
    <t>начальных классов в школах с русским языком обучения в рамках обновления содержания среднего образования, Өрлеу,  БЖ №010830 от 13.07.18г.</t>
  </si>
  <si>
    <t>ГККП "Педагогический колледж г.Щучинск", 30.06.20г., ТКБ №0160679, 0105013 учитель начального  образования</t>
  </si>
  <si>
    <t>Современные технологии обучения детей с особыми образовательными потребностями в условиях школы и дома, НОЦ "AGZHAN", №A-FБО 007529 от 02.10.20г.</t>
  </si>
  <si>
    <t>Научно-методологические основы преподанаия предмета Самопознание, Өрлеу, №0403872, 12.02.21г.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</si>
  <si>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№113380, 28.10-12.11.19г.</t>
  </si>
  <si>
    <t>Создание психолого-педагогических условий для реализации модели 4К в начальном образовании, Өрлеу, №0403796, от 29.01.21г.</t>
  </si>
  <si>
    <t>Академия Кокше, 26.06.15г., ЖБ-Б №0786987, бакалавр образования 5В010800 физическая культура и спорт</t>
  </si>
  <si>
    <t>Развитие цифровых компетенций педагогов, Өрлеу, №28059, 30.09.21г.</t>
  </si>
  <si>
    <t>Современные технологии обучения детей с особыми образовательными потребностями в условиях школы и дома, НОЦ "AGZHAN", №A-FБО 007534 от 02.10.20г.</t>
  </si>
  <si>
    <t>Физическая культура в рамках обновления содержания среднего образования, Өрлеу, №009380 от 13.06.18г.</t>
  </si>
  <si>
    <t>РГП "Карагандинский гос.университет им.академика Е.А.Букетова, 30.06.19г., ЖБ-Б №155088, бакалавр образования 5В011300 биология;                                     переподготовка университет им.Ш.Уалиханова, химия, 28.01.21г. №1633</t>
  </si>
  <si>
    <t xml:space="preserve">биология и естествознание в рамках обновления содержания среднего образования, Өрлеу,  №009182 от 26.10.20г.;                                   химия и естествознание в рамках обновления содержания среднего образования, Өрлеу,  №006861 от 16.09.20г.;    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</si>
  <si>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№113362, 28.10-12.11.19г.</t>
  </si>
  <si>
    <t>Научно-методологические основы преподанаия предмета Самопознание, Өрлеу, №0403877, 12.02.21г.</t>
  </si>
  <si>
    <t>Инклюзивная теория и практика в условиях обновления содержания образования: состояние, проблемы, перспективы, центр "Аружан", г.Павлодар, №113339, 28.10-12.11.19г.</t>
  </si>
  <si>
    <t>Воспитание школьников с девиантным поведением на основе духовно-нравственных ценностей, Өрлеу,  №0324912 от 06.03.20г.;                                   начальных классов в школах с русским языком обучения в рамках обновления содержания среднего образования, Өрлеу,  БЖ №016572 от 17.06.19г.</t>
  </si>
  <si>
    <t>Томский гос.пед.институт, 25.06.93г, ЦВ №012299, учитель математики, физики</t>
  </si>
  <si>
    <t>Современные технологии обучения детей с особыми образовательными потребностями в условиях школы и дома, НОЦ "AGZHAN", №A-FБО 007535 от 02.10.20г.</t>
  </si>
  <si>
    <t>курсы поышения квалификации руководителей общеобразовательных организаций, ЦПМ, D №002872 от 12.05.17г.;                            Развитие профессиональных компетентностей учителя математики и физики в условиях обновления содержания образования, КМЦПК, №009223 от 21.07.17г.</t>
  </si>
  <si>
    <t>Кокчетавский пед.институт им.Ч.Валиханова, 22.06.92г., ФВ №664164, учитель русского языка и литературы</t>
  </si>
  <si>
    <t>Развитие профессиональных компетентностей учителя начальных классов, Өрлеу, №0373563 от 11.07.20г.;                                        Развитие профессиональных компетенций учителя русского языка и литературы, Өрлеу, №0338816 от 22.05.20г.</t>
  </si>
  <si>
    <t>Казахский нац.пед.университет им.Абая, 25.06.15г., ЖБ-Б №0943457, бакалавр образования 5В010200 педагогика и методика начального обучения;                                        Целиноградский гос.пед. Институт им.С.Сейфуллина, 03.06.89г., РВ №126875, учитель русского языка и литературы</t>
  </si>
  <si>
    <t xml:space="preserve">Год подтверждения либо присвоения категории </t>
  </si>
  <si>
    <t>Категория</t>
  </si>
  <si>
    <t xml:space="preserve">Сотовый телефон (номер) </t>
  </si>
  <si>
    <t xml:space="preserve">Электронный адрес (Е-mail) </t>
  </si>
  <si>
    <t xml:space="preserve">Диплом </t>
  </si>
  <si>
    <t xml:space="preserve">Образование </t>
  </si>
  <si>
    <t xml:space="preserve">Гражданство </t>
  </si>
  <si>
    <t>Национальность</t>
  </si>
  <si>
    <t xml:space="preserve">Дата принятия на работу </t>
  </si>
  <si>
    <t xml:space="preserve">Номер приказа о принятии на работу </t>
  </si>
  <si>
    <t xml:space="preserve">Должность </t>
  </si>
  <si>
    <t>Академическая, ученая степень</t>
  </si>
  <si>
    <t>Присвоено в 01.09.2019 году</t>
  </si>
  <si>
    <t>Присвоено в 01.09.2018 году</t>
  </si>
  <si>
    <t>Присвоено в 31.12.2018 году</t>
  </si>
  <si>
    <t>Подтверждено в 01.09.2018 году</t>
  </si>
  <si>
    <t>Присвоено в 31.12.2019 году</t>
  </si>
  <si>
    <t>педагог-эксперт (мат. и физ.)</t>
  </si>
  <si>
    <t>педагог-исследователь (нач.кл.); зам.рук. (3кат.)</t>
  </si>
  <si>
    <t>Присвоено в 01.09.2019 году (нач.кл.);                          присвоено 25.01.21г.(зам.рук.)</t>
  </si>
  <si>
    <t>Присвоено в 01.09.2021 году</t>
  </si>
  <si>
    <t>Присвоено в 31.12.2020 году</t>
  </si>
  <si>
    <t>11л11м08д</t>
  </si>
  <si>
    <t>08л08м28д</t>
  </si>
  <si>
    <t>34г00м03д</t>
  </si>
  <si>
    <t>32г00м09д</t>
  </si>
  <si>
    <t>14л00м00д</t>
  </si>
  <si>
    <t>43г01м10д</t>
  </si>
  <si>
    <t>18л00м06д</t>
  </si>
  <si>
    <t>33г09м22д</t>
  </si>
  <si>
    <t>35л.00м10д</t>
  </si>
  <si>
    <t>03г.00м00д</t>
  </si>
  <si>
    <t>28л00м15д</t>
  </si>
  <si>
    <t>16л04м27д</t>
  </si>
  <si>
    <t>37г00м11д</t>
  </si>
  <si>
    <t>00л11м10д</t>
  </si>
  <si>
    <t>05л09м16д</t>
  </si>
  <si>
    <t>32г06м00д</t>
  </si>
  <si>
    <t>14л.10м.25д</t>
  </si>
  <si>
    <t>30л00м16д</t>
  </si>
  <si>
    <t>15л00м28д</t>
  </si>
  <si>
    <t>20л01м12д</t>
  </si>
  <si>
    <t>27л10м06д</t>
  </si>
  <si>
    <t>04г11м06д</t>
  </si>
  <si>
    <t>11л</t>
  </si>
  <si>
    <t>11л00м06д</t>
  </si>
  <si>
    <t>01г10м05д</t>
  </si>
  <si>
    <t>10л04м10д</t>
  </si>
  <si>
    <t>27л11м06д</t>
  </si>
  <si>
    <t>31г11м05д</t>
  </si>
  <si>
    <t>35л05м23д</t>
  </si>
  <si>
    <t>20л04м22д</t>
  </si>
  <si>
    <t>30л10м14д</t>
  </si>
  <si>
    <t>48л00м.00д</t>
  </si>
  <si>
    <t>32г00м19д</t>
  </si>
  <si>
    <t>14л01м14д</t>
  </si>
  <si>
    <t>33г01м00д</t>
  </si>
  <si>
    <t>10л11м16д</t>
  </si>
  <si>
    <t>02г00м04д</t>
  </si>
  <si>
    <t>16л00м05д</t>
  </si>
  <si>
    <t>05л11м00д</t>
  </si>
  <si>
    <t>06л00м00д</t>
  </si>
  <si>
    <t>37л11м11д</t>
  </si>
  <si>
    <t>05л04м00дж</t>
  </si>
  <si>
    <t>07л02м00д</t>
  </si>
  <si>
    <t>35л11м15д</t>
  </si>
  <si>
    <t>24г07м17д</t>
  </si>
  <si>
    <t>02г00м05д</t>
  </si>
  <si>
    <t>03г00м00д</t>
  </si>
  <si>
    <t>27л11м24д</t>
  </si>
  <si>
    <t>28л10м09д</t>
  </si>
  <si>
    <t>Стаж педагогической работы на 01.09.21г.</t>
  </si>
  <si>
    <t>бл.письма и грамоты администрации школы, отдела образования, управления образования, акимов города или области, МОН РК (указать год получения) начиная с 01.01.2017.</t>
  </si>
  <si>
    <t>Присвоено в 01.09.2019 году (физика-эксперт); 01.09.17г.(матем. первая)</t>
  </si>
  <si>
    <t>Подтверждено в 01.09.2017 году</t>
  </si>
  <si>
    <t>Подтверждено в 01.092017 году</t>
  </si>
  <si>
    <t>Присвоено в 01.09.2020 году</t>
  </si>
  <si>
    <t>Развитие цифровых компетентностей, Өрлеу,№44191, от 21.09.21г.</t>
  </si>
  <si>
    <t>Развитие цифровых компетентностей, Өрлеу,№246470, от 04.10.21г.</t>
  </si>
  <si>
    <t>Развитие цифровых компетентностей, Өрлеу,№239483, от 29.09.21г.</t>
  </si>
  <si>
    <t>Развитие цифровых компетентностей, Өрлеу,№172683, от 20.09.21г.</t>
  </si>
  <si>
    <t>Развитие цифровых компетентностей, Өрлеу,№44771, от 29.09.21г.</t>
  </si>
  <si>
    <t>Общечеловеческие ценности на уроке, Бобек, №0000888 от 14.04.17г.;                                               Развитие цифровых компетенций педагогов, Өрлеу, №12212, 24.08.21г.</t>
  </si>
  <si>
    <t>Разработка и экспертиза заданий для оценивания по предметам начальных классов в рамках обновления содержания среднего образования, ЦПМ, БЖ №000277, от 14.07.21г.;                                                                                                                                          Развитие цифровых компетенций педагогов, Өрлеу, №12240, 24.08.21г.</t>
  </si>
  <si>
    <t xml:space="preserve"> Развитие цифровых компетенций педагогов, Өрлеу, №12430, 24.08.21г.</t>
  </si>
  <si>
    <t>курсы зам.руководителей общеобразовательных организаций, ЦПМ, БЖ №160815 от 13.11.20г.;                                                                      Развитие цифровых компетенций педагогов, Өрлеу, №37689, 07.09.21г.</t>
  </si>
  <si>
    <t xml:space="preserve"> Развитие цифровых компетенций педагогов, Өрлеу, №38017, 07.09.21г.</t>
  </si>
  <si>
    <t xml:space="preserve"> Развитие цифровых компетенций педагогов, Өрлеу, №37473, 07.09.21г.</t>
  </si>
  <si>
    <t xml:space="preserve"> Развитие цифровых компетенций педагогов, Өрлеу, №38375, 07.09.21г.</t>
  </si>
  <si>
    <t>Рефлексия в практике, ЦПМ,  М №1, от 20.05.17г.;                                                               Развитие цифровых компетенций педагогов, Өрлеу, №12203, 24.08.21г.</t>
  </si>
  <si>
    <t xml:space="preserve"> Развитие цифровых компетенций педагогов, Өрлеу, №28937, 02.09.21г.</t>
  </si>
  <si>
    <t xml:space="preserve"> Развитие цифровых компетенций педагогов, Өрлеу, №10250, 24.08.21г.</t>
  </si>
  <si>
    <t>Научно-методологические основы преподанаия предмета Самопознание, Өрлеу, №0403871, 12.02.21г.;              Развитие цифровых компетенций педагогов, Өрлеу, №10137, 24.08.21г.</t>
  </si>
  <si>
    <t>зам.руководителей школ по ВР, ЦПМ, БЖ №130542 от 19.06.20г.;                                               Развитие цифровых компетенций педагогов, Өрлеу, №11559, 24.08.21г.</t>
  </si>
  <si>
    <t xml:space="preserve"> Развитие цифровых компетенций педагогов, Өрлеу, №03488, 24.08.21г.</t>
  </si>
  <si>
    <t xml:space="preserve"> Развитие цифровых компетенций педагогов, Өрлеу, №16380, 24.08.21г.</t>
  </si>
  <si>
    <t>Разработка и экспертиза заданий для оценивания по предметам История Казахстана и Всемирная история в рамках обновления содержания среднего образования, ЦПМ, БЖ №001325 от 02.09.20г.;                                                                     Развитие цифровых компетенций педагогов, Өрлеу, №06236, 24.08.21г.</t>
  </si>
  <si>
    <t xml:space="preserve"> Развитие цифровых компетенций педагогов, Өрлеу, №12308, 24.08.21г.</t>
  </si>
  <si>
    <t xml:space="preserve"> Развитие цифровых компетенций педагогов, Өрлеу, №11046, 24.08.21г.</t>
  </si>
  <si>
    <t xml:space="preserve"> Развитие цифровых компетенций педагогов, Өрлеу, №14041, 24.08.21г.</t>
  </si>
  <si>
    <t>Развитие математической и читательской грамотности ,креативного мышления школьников, ЦПМ, №04flab01 от 10.07.20г.;                                        Развитие цифровых компетенций педагогов, Өрлеу, №12110, 24.08.21г.</t>
  </si>
  <si>
    <t>курсы по предмету или по обновлению содержания среднего образования РК</t>
  </si>
  <si>
    <t>курсы зам.руководителей общеобразовательных организаций, ЦПМ, БЖ №160845 от 13.11.20г.;                                              Разработка и экспертиза заданий для оценивания по предметам начальных классов, ЦПМ, №000278, 14.07.21г.;                                      Развитие цифровых компетентностей, Өрлеу,№11619, от 24.08.21г</t>
  </si>
  <si>
    <t>Развитие профессиональной компетентности социального педагога,  Өрлеу, №0250575, 24.05.19г.</t>
  </si>
  <si>
    <t>Школа медиации и народной дипломатии, Костанайский гос.пед.институт, 2017г.;                                                     Методы профилактики девиантного поведения среди подростков, центр "Крокус А", №000171, 29.01.19г.</t>
  </si>
  <si>
    <t>Современные технологии обучения детей с особыми образовательными потребностями в условиях школы и дома, НОЦ "AGZHAN", №A-FБО 007531 от 02.10.20г.</t>
  </si>
  <si>
    <t>Развитие цифровых компетенций педагогов, Өрлеу, №30651, 04.09.21г.</t>
  </si>
  <si>
    <t>Физика в рамках обновления содержания среднего образования, Өрлеу, БЖ №000074, от 13.03.18г.;                                                   Развитие профессиональных компетенций учителя математики, Өрлеу, №0404808, 23.04.21г.</t>
  </si>
  <si>
    <t>англ.язык В1, №14161, 04.12.17Г.;                                                   Развитие цифровых компетенций педагогов, Өрлеу, №33451, 07.09.21г.;                                      Развитие естественно-научной и читательской грамотности, кретивного мышления школьников, ЦПМ, №24399b54, 28.07.20г.;                                                                        Предметно-языковое интегрированное обучение CLIL- методика реализации трехъязычного образования, 9b342471, 19.02.21г.</t>
  </si>
  <si>
    <t>Разработка и экспертиза заданий для оценивания по предмету "Русский язык и литература", ЦПМ, БЖ №140575, 14.08.20г.</t>
  </si>
  <si>
    <t>kristsina.lukerina.90@mail.ru</t>
  </si>
  <si>
    <t>Целиноградский гос.пед.институт им.С.Сейфулина, 28.06.91г., ТВ №720474, учитель начальных классов</t>
  </si>
  <si>
    <t>Кокшетауский университет им.А.Мырзахметова, 25.05.18г., ЖБ-Б №1293771, бакалавр образования 5В010200 педагогика и методика начального обучения</t>
  </si>
  <si>
    <t>Послевузовское образование (магистр)</t>
  </si>
  <si>
    <t>Инновационные методики в коррекции речевых нарушений. Игровая логопедия, центр "Аружан", №112491, 14.06.20г.;                               Инновационные технологии в работе логопеда: экспресс-курс постановки звуков, центр "Аружан", №01067, 20.12.20г.</t>
  </si>
  <si>
    <t xml:space="preserve">Русский язык и русская литература в рамках обновления содержания среднего образования, ЦПМ, БЖ №0004745, 29.08.19г. </t>
  </si>
  <si>
    <t>ДАМИЛЯ</t>
  </si>
  <si>
    <t>КАБДУЛОВНА</t>
  </si>
  <si>
    <t>БАЛТАБАЕВА</t>
  </si>
  <si>
    <t>4 года</t>
  </si>
  <si>
    <t>КАНАЕВА</t>
  </si>
  <si>
    <t>ЕВГЕНИЯ</t>
  </si>
  <si>
    <t>немцы</t>
  </si>
  <si>
    <t>педагог-психолог</t>
  </si>
  <si>
    <t>МАТЮШЕНКО</t>
  </si>
  <si>
    <t>05.071969</t>
  </si>
  <si>
    <t>русские</t>
  </si>
  <si>
    <t>МОСКОВАЯ</t>
  </si>
  <si>
    <t>МАЛЕНА</t>
  </si>
  <si>
    <t>20.112001</t>
  </si>
  <si>
    <t>старший вожатый</t>
  </si>
  <si>
    <t>ЕСКЕ</t>
  </si>
  <si>
    <t>ШАХМЕТОВА</t>
  </si>
  <si>
    <t>УМУТ</t>
  </si>
  <si>
    <t>КЕНЖЕТАЙКЫЗЫ</t>
  </si>
  <si>
    <t>казахи</t>
  </si>
  <si>
    <t xml:space="preserve">Международный Таразский инновационный институт, 16.07.2022, BD №00014489236, бакалавр образования, 6И01301 Педагогика и методика начального обучения </t>
  </si>
  <si>
    <t>Кокшетауский университет, 15.06.2007, БЖБ №0010131, педагогика и психология</t>
  </si>
  <si>
    <t>курсы повышения квалификации психологов организаций образования, ЦПМ, 25.06.2021г, №12ba87f9e</t>
  </si>
  <si>
    <t>Нейропсихология: диагностика и метод замещающего онтогенеза, нац.центр детской реабелитации корпоративного фонда "University medical center", 23.10.2021</t>
  </si>
  <si>
    <t>б/к</t>
  </si>
  <si>
    <t>16л 08м.</t>
  </si>
  <si>
    <t>Кокшетауский гос. Университет им.Ш.Уалиханова, 14.06.2018, ЖБ-Б №1196039, бакалавр образования 56011600 География</t>
  </si>
  <si>
    <t>Организация и проведение краеведческой работы в школе, Өрлеу, №0289863, 19.04.2019</t>
  </si>
  <si>
    <t>Методологические подходы к организации инклюзивного образования в общеобразовательных школах в условиях обновления содержания образования, НОЦ "AGZHAN", №A-FБО 009348 от 29.01.21г.</t>
  </si>
  <si>
    <t>Кокшетауский университет им.А.Мырзахметова, 20.05.15г., ЖБ-Б №0883330, бакалавр образования 5В010200 педагогика и методика начального обучения</t>
  </si>
  <si>
    <t>Целиноградский гос.пед институт им.С.Сейфуллина, 29.06.85г., КВ №193742, учитель начальных классов</t>
  </si>
  <si>
    <t>Казахский нац.жен.пед.университет, бакалавр образования, 5В011900-Иностранный язык: два иностранных языка</t>
  </si>
  <si>
    <t>Целиноградский гос.пед.институт им.С.Сейфулина, учитель русского языка и литературы, ТВ №687913, 27.06.89г.,              рег.№ 12939</t>
  </si>
  <si>
    <t>Степногорский гуманитарно-технический колледж, 2022г., учитель начальных классов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</si>
</sst>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0E+00"/>
    <numFmt numFmtId="167" formatCode="0.000E+00"/>
    <numFmt numFmtId="168" formatCode="0.00000E+00"/>
    <numFmt numFmtId="169" formatCode="0.000000E+00"/>
    <numFmt numFmtId="170" formatCode="[$-FC19]d\ mmmm\ yyyy\ &quot;г.&quot;"/>
    <numFmt numFmtId="171" formatCode="0.000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1" xfId="0" applyFill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9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25" fillId="0" borderId="10" xfId="42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istsina.lukerina.90@mail.ru" TargetMode="External" /><Relationship Id="rId2" Type="http://schemas.openxmlformats.org/officeDocument/2006/relationships/hyperlink" Target="mailto:valentina.kuzneczova.1967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PageLayoutView="0" workbookViewId="0" topLeftCell="A1">
      <pane ySplit="1" topLeftCell="A2" activePane="bottomLeft" state="frozen"/>
      <selection pane="topLeft" activeCell="O1" sqref="O1"/>
      <selection pane="bottomLeft" activeCell="A59" sqref="A1:A59"/>
    </sheetView>
  </sheetViews>
  <sheetFormatPr defaultColWidth="9.140625" defaultRowHeight="15"/>
  <cols>
    <col min="2" max="2" width="17.7109375" style="0" customWidth="1"/>
    <col min="3" max="3" width="18.00390625" style="0" customWidth="1"/>
    <col min="4" max="4" width="13.421875" style="0" customWidth="1"/>
    <col min="5" max="5" width="20.00390625" style="0" customWidth="1"/>
    <col min="6" max="6" width="12.7109375" style="0" customWidth="1"/>
    <col min="7" max="7" width="13.00390625" style="0" customWidth="1"/>
    <col min="8" max="8" width="10.28125" style="0" customWidth="1"/>
    <col min="9" max="9" width="14.421875" style="0" customWidth="1"/>
    <col min="10" max="10" width="9.140625" style="1" customWidth="1"/>
    <col min="11" max="11" width="13.7109375" style="0" customWidth="1"/>
    <col min="12" max="12" width="16.00390625" style="0" customWidth="1"/>
    <col min="13" max="13" width="13.421875" style="0" customWidth="1"/>
    <col min="14" max="14" width="33.28125" style="0" customWidth="1"/>
    <col min="15" max="15" width="27.7109375" style="0" customWidth="1"/>
    <col min="16" max="17" width="26.7109375" style="0" customWidth="1"/>
    <col min="18" max="18" width="12.28125" style="0" customWidth="1"/>
    <col min="19" max="19" width="23.8515625" style="0" customWidth="1"/>
    <col min="20" max="20" width="21.00390625" style="0" customWidth="1"/>
    <col min="21" max="21" width="11.28125" style="0" customWidth="1"/>
    <col min="22" max="22" width="18.421875" style="0" customWidth="1"/>
    <col min="23" max="23" width="21.00390625" style="0" customWidth="1"/>
  </cols>
  <sheetData>
    <row r="1" spans="1:23" ht="155.25" customHeight="1">
      <c r="A1" s="2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399</v>
      </c>
      <c r="H1" s="6" t="s">
        <v>400</v>
      </c>
      <c r="I1" s="6" t="s">
        <v>401</v>
      </c>
      <c r="J1" s="6" t="s">
        <v>402</v>
      </c>
      <c r="K1" s="6" t="s">
        <v>403</v>
      </c>
      <c r="L1" s="6" t="s">
        <v>404</v>
      </c>
      <c r="M1" s="6" t="s">
        <v>398</v>
      </c>
      <c r="N1" s="6" t="s">
        <v>397</v>
      </c>
      <c r="O1" s="6" t="s">
        <v>494</v>
      </c>
      <c r="P1" s="6" t="s">
        <v>250</v>
      </c>
      <c r="Q1" s="6" t="s">
        <v>251</v>
      </c>
      <c r="R1" s="6" t="s">
        <v>464</v>
      </c>
      <c r="S1" s="6" t="s">
        <v>396</v>
      </c>
      <c r="T1" s="6" t="s">
        <v>395</v>
      </c>
      <c r="U1" s="6" t="s">
        <v>394</v>
      </c>
      <c r="V1" s="6" t="s">
        <v>393</v>
      </c>
      <c r="W1" s="9" t="s">
        <v>465</v>
      </c>
    </row>
    <row r="2" spans="1:23" ht="78" customHeight="1">
      <c r="A2" s="2">
        <v>1</v>
      </c>
      <c r="B2" s="3" t="str">
        <f>"981205451239"</f>
        <v>981205451239</v>
      </c>
      <c r="C2" s="3" t="s">
        <v>207</v>
      </c>
      <c r="D2" s="3" t="s">
        <v>208</v>
      </c>
      <c r="E2" s="3" t="s">
        <v>209</v>
      </c>
      <c r="F2" s="7">
        <v>36134</v>
      </c>
      <c r="G2" s="3" t="s">
        <v>5</v>
      </c>
      <c r="H2" s="3" t="s">
        <v>210</v>
      </c>
      <c r="I2" s="7">
        <v>44431</v>
      </c>
      <c r="J2" s="3" t="s">
        <v>211</v>
      </c>
      <c r="K2" s="3" t="s">
        <v>226</v>
      </c>
      <c r="L2" s="3"/>
      <c r="M2" s="3" t="s">
        <v>245</v>
      </c>
      <c r="N2" s="3" t="s">
        <v>248</v>
      </c>
      <c r="O2" s="3"/>
      <c r="P2" s="8"/>
      <c r="Q2" s="3"/>
      <c r="R2" s="3">
        <v>0</v>
      </c>
      <c r="S2" s="3" t="s">
        <v>212</v>
      </c>
      <c r="T2" s="3">
        <v>87755570192</v>
      </c>
      <c r="U2" s="3" t="s">
        <v>33</v>
      </c>
      <c r="V2" s="2"/>
      <c r="W2" s="10"/>
    </row>
    <row r="3" spans="1:23" ht="105">
      <c r="A3" s="2">
        <v>2</v>
      </c>
      <c r="B3" s="3" t="str">
        <f>"991220350882"</f>
        <v>991220350882</v>
      </c>
      <c r="C3" s="3" t="s">
        <v>189</v>
      </c>
      <c r="D3" s="3" t="s">
        <v>190</v>
      </c>
      <c r="E3" s="3" t="s">
        <v>191</v>
      </c>
      <c r="F3" s="7">
        <v>36514</v>
      </c>
      <c r="G3" s="3" t="s">
        <v>5</v>
      </c>
      <c r="H3" s="3" t="s">
        <v>6</v>
      </c>
      <c r="I3" s="7">
        <v>44075</v>
      </c>
      <c r="J3" s="3">
        <v>52</v>
      </c>
      <c r="K3" s="3" t="s">
        <v>227</v>
      </c>
      <c r="L3" s="3"/>
      <c r="M3" s="3" t="s">
        <v>247</v>
      </c>
      <c r="N3" s="3" t="s">
        <v>249</v>
      </c>
      <c r="O3" s="3"/>
      <c r="P3" s="3" t="s">
        <v>260</v>
      </c>
      <c r="Q3" s="3"/>
      <c r="R3" s="3">
        <v>1</v>
      </c>
      <c r="S3" s="3" t="s">
        <v>192</v>
      </c>
      <c r="T3" s="3">
        <v>87761439858</v>
      </c>
      <c r="U3" s="4" t="s">
        <v>33</v>
      </c>
      <c r="V3" s="4"/>
      <c r="W3" s="10"/>
    </row>
    <row r="4" spans="1:23" ht="135">
      <c r="A4" s="2">
        <v>3</v>
      </c>
      <c r="B4" s="3" t="str">
        <f>"831109450685"</f>
        <v>831109450685</v>
      </c>
      <c r="C4" s="3" t="s">
        <v>84</v>
      </c>
      <c r="D4" s="3" t="s">
        <v>85</v>
      </c>
      <c r="E4" s="3" t="s">
        <v>86</v>
      </c>
      <c r="F4" s="7">
        <v>30629</v>
      </c>
      <c r="G4" s="3" t="s">
        <v>5</v>
      </c>
      <c r="H4" s="3" t="s">
        <v>6</v>
      </c>
      <c r="I4" s="7">
        <v>40050</v>
      </c>
      <c r="J4" s="3">
        <v>45</v>
      </c>
      <c r="K4" s="3" t="s">
        <v>227</v>
      </c>
      <c r="L4" s="3"/>
      <c r="M4" s="3" t="s">
        <v>245</v>
      </c>
      <c r="N4" s="3" t="s">
        <v>252</v>
      </c>
      <c r="O4" s="3" t="s">
        <v>255</v>
      </c>
      <c r="P4" s="3"/>
      <c r="Q4" s="3" t="s">
        <v>256</v>
      </c>
      <c r="R4" s="3">
        <v>11</v>
      </c>
      <c r="S4" s="3" t="s">
        <v>87</v>
      </c>
      <c r="T4" s="3">
        <v>87712533910</v>
      </c>
      <c r="U4" s="4" t="s">
        <v>42</v>
      </c>
      <c r="V4" s="4" t="s">
        <v>414</v>
      </c>
      <c r="W4" s="10"/>
    </row>
    <row r="5" spans="1:23" ht="105">
      <c r="A5" s="2">
        <v>4</v>
      </c>
      <c r="B5" s="3" t="str">
        <f>"871219402115"</f>
        <v>871219402115</v>
      </c>
      <c r="C5" s="3" t="s">
        <v>47</v>
      </c>
      <c r="D5" s="3" t="s">
        <v>48</v>
      </c>
      <c r="E5" s="3" t="s">
        <v>49</v>
      </c>
      <c r="F5" s="7">
        <v>32130</v>
      </c>
      <c r="G5" s="3" t="s">
        <v>5</v>
      </c>
      <c r="H5" s="3" t="s">
        <v>6</v>
      </c>
      <c r="I5" s="7">
        <v>43312</v>
      </c>
      <c r="J5" s="3">
        <v>23</v>
      </c>
      <c r="K5" s="3" t="s">
        <v>227</v>
      </c>
      <c r="L5" s="3"/>
      <c r="M5" s="3" t="s">
        <v>245</v>
      </c>
      <c r="N5" s="3" t="s">
        <v>253</v>
      </c>
      <c r="O5" s="3" t="s">
        <v>254</v>
      </c>
      <c r="P5" s="3"/>
      <c r="Q5" s="3" t="s">
        <v>482</v>
      </c>
      <c r="R5" s="3" t="s">
        <v>415</v>
      </c>
      <c r="S5" s="3" t="s">
        <v>50</v>
      </c>
      <c r="T5" s="3">
        <v>87052989377</v>
      </c>
      <c r="U5" s="4" t="s">
        <v>42</v>
      </c>
      <c r="V5" s="4" t="s">
        <v>406</v>
      </c>
      <c r="W5" s="10"/>
    </row>
    <row r="6" spans="1:23" ht="135">
      <c r="A6" s="2">
        <v>5</v>
      </c>
      <c r="B6" s="3" t="str">
        <f>"920801450584"</f>
        <v>920801450584</v>
      </c>
      <c r="C6" s="3" t="s">
        <v>68</v>
      </c>
      <c r="D6" s="3" t="s">
        <v>69</v>
      </c>
      <c r="E6" s="3" t="s">
        <v>70</v>
      </c>
      <c r="F6" s="7">
        <v>33817</v>
      </c>
      <c r="G6" s="3" t="s">
        <v>5</v>
      </c>
      <c r="H6" s="3" t="s">
        <v>6</v>
      </c>
      <c r="I6" s="7">
        <v>42980</v>
      </c>
      <c r="J6" s="3">
        <v>24</v>
      </c>
      <c r="K6" s="3" t="s">
        <v>227</v>
      </c>
      <c r="L6" s="3"/>
      <c r="M6" s="3" t="s">
        <v>245</v>
      </c>
      <c r="N6" s="3" t="s">
        <v>257</v>
      </c>
      <c r="O6" s="3" t="s">
        <v>259</v>
      </c>
      <c r="P6" s="3" t="s">
        <v>258</v>
      </c>
      <c r="Q6" s="3" t="s">
        <v>483</v>
      </c>
      <c r="R6" s="3" t="s">
        <v>416</v>
      </c>
      <c r="S6" s="3" t="s">
        <v>71</v>
      </c>
      <c r="T6" s="3">
        <v>87055504709</v>
      </c>
      <c r="U6" s="4" t="s">
        <v>12</v>
      </c>
      <c r="V6" s="4" t="s">
        <v>409</v>
      </c>
      <c r="W6" s="10"/>
    </row>
    <row r="7" spans="1:23" ht="120">
      <c r="A7" s="2">
        <v>6</v>
      </c>
      <c r="B7" s="3" t="str">
        <f>"650315450038"</f>
        <v>650315450038</v>
      </c>
      <c r="C7" s="3" t="s">
        <v>80</v>
      </c>
      <c r="D7" s="3" t="s">
        <v>81</v>
      </c>
      <c r="E7" s="3" t="s">
        <v>73</v>
      </c>
      <c r="F7" s="7">
        <v>23816</v>
      </c>
      <c r="G7" s="3" t="s">
        <v>5</v>
      </c>
      <c r="H7" s="3" t="s">
        <v>16</v>
      </c>
      <c r="I7" s="7">
        <v>35668</v>
      </c>
      <c r="J7" s="3" t="s">
        <v>82</v>
      </c>
      <c r="K7" s="3" t="s">
        <v>228</v>
      </c>
      <c r="L7" s="3"/>
      <c r="M7" s="3" t="s">
        <v>245</v>
      </c>
      <c r="N7" s="3" t="s">
        <v>261</v>
      </c>
      <c r="O7" s="3" t="s">
        <v>264</v>
      </c>
      <c r="P7" s="3" t="s">
        <v>262</v>
      </c>
      <c r="Q7" s="3" t="s">
        <v>263</v>
      </c>
      <c r="R7" s="3" t="s">
        <v>417</v>
      </c>
      <c r="S7" s="3" t="s">
        <v>83</v>
      </c>
      <c r="T7" s="3">
        <v>87056705818</v>
      </c>
      <c r="U7" s="4" t="s">
        <v>23</v>
      </c>
      <c r="V7" s="4" t="s">
        <v>409</v>
      </c>
      <c r="W7" s="10"/>
    </row>
    <row r="8" spans="1:23" ht="255">
      <c r="A8" s="2">
        <v>7</v>
      </c>
      <c r="B8" s="3" t="str">
        <f>"670528450021"</f>
        <v>670528450021</v>
      </c>
      <c r="C8" s="3" t="s">
        <v>88</v>
      </c>
      <c r="D8" s="3" t="s">
        <v>52</v>
      </c>
      <c r="E8" s="3" t="s">
        <v>89</v>
      </c>
      <c r="F8" s="7">
        <v>24620</v>
      </c>
      <c r="G8" s="3" t="s">
        <v>5</v>
      </c>
      <c r="H8" s="3" t="s">
        <v>16</v>
      </c>
      <c r="I8" s="7">
        <v>41149</v>
      </c>
      <c r="J8" s="3">
        <v>21</v>
      </c>
      <c r="K8" s="3" t="s">
        <v>229</v>
      </c>
      <c r="L8" s="3"/>
      <c r="M8" s="3" t="s">
        <v>245</v>
      </c>
      <c r="N8" s="3" t="s">
        <v>265</v>
      </c>
      <c r="O8" s="3" t="s">
        <v>500</v>
      </c>
      <c r="P8" s="3" t="s">
        <v>266</v>
      </c>
      <c r="Q8" s="3" t="s">
        <v>501</v>
      </c>
      <c r="R8" s="3" t="s">
        <v>418</v>
      </c>
      <c r="S8" s="3" t="s">
        <v>90</v>
      </c>
      <c r="T8" s="3">
        <v>87023678838</v>
      </c>
      <c r="U8" s="4" t="s">
        <v>42</v>
      </c>
      <c r="V8" s="4" t="s">
        <v>466</v>
      </c>
      <c r="W8" s="10"/>
    </row>
    <row r="9" spans="1:23" ht="150">
      <c r="A9" s="2">
        <v>8</v>
      </c>
      <c r="B9" s="12">
        <v>960117450355</v>
      </c>
      <c r="C9" s="3" t="s">
        <v>511</v>
      </c>
      <c r="D9" s="3" t="s">
        <v>509</v>
      </c>
      <c r="E9" s="3" t="s">
        <v>510</v>
      </c>
      <c r="F9" s="7">
        <v>35081</v>
      </c>
      <c r="G9" s="3" t="s">
        <v>5</v>
      </c>
      <c r="H9" s="3" t="s">
        <v>6</v>
      </c>
      <c r="I9" s="7">
        <v>44795</v>
      </c>
      <c r="J9" s="3">
        <v>36</v>
      </c>
      <c r="K9" s="3" t="s">
        <v>244</v>
      </c>
      <c r="L9" s="3"/>
      <c r="M9" s="3" t="s">
        <v>245</v>
      </c>
      <c r="N9" s="3" t="s">
        <v>535</v>
      </c>
      <c r="O9" s="3" t="s">
        <v>536</v>
      </c>
      <c r="P9" s="3" t="s">
        <v>537</v>
      </c>
      <c r="Q9" s="3"/>
      <c r="R9" s="3" t="s">
        <v>512</v>
      </c>
      <c r="S9" s="3"/>
      <c r="T9" s="3">
        <v>87779624279</v>
      </c>
      <c r="U9" s="4"/>
      <c r="V9" s="4"/>
      <c r="W9" s="10"/>
    </row>
    <row r="10" spans="1:23" ht="105">
      <c r="A10" s="2">
        <v>9</v>
      </c>
      <c r="B10" s="3" t="str">
        <f>"830815450036"</f>
        <v>830815450036</v>
      </c>
      <c r="C10" s="3" t="s">
        <v>76</v>
      </c>
      <c r="D10" s="3" t="s">
        <v>77</v>
      </c>
      <c r="E10" s="3" t="s">
        <v>26</v>
      </c>
      <c r="F10" s="7">
        <v>30543</v>
      </c>
      <c r="G10" s="3" t="s">
        <v>5</v>
      </c>
      <c r="H10" s="3" t="s">
        <v>16</v>
      </c>
      <c r="I10" s="7">
        <v>39321</v>
      </c>
      <c r="J10" s="3">
        <v>43</v>
      </c>
      <c r="K10" s="3" t="s">
        <v>230</v>
      </c>
      <c r="L10" s="3"/>
      <c r="M10" s="3" t="s">
        <v>245</v>
      </c>
      <c r="N10" s="3" t="s">
        <v>267</v>
      </c>
      <c r="O10" s="3" t="s">
        <v>269</v>
      </c>
      <c r="P10" s="3" t="s">
        <v>268</v>
      </c>
      <c r="Q10" s="3" t="s">
        <v>471</v>
      </c>
      <c r="R10" s="3" t="s">
        <v>419</v>
      </c>
      <c r="S10" s="3" t="s">
        <v>78</v>
      </c>
      <c r="T10" s="3">
        <v>87776420079</v>
      </c>
      <c r="U10" s="4" t="s">
        <v>79</v>
      </c>
      <c r="V10" s="4" t="s">
        <v>406</v>
      </c>
      <c r="W10" s="10"/>
    </row>
    <row r="11" spans="1:23" ht="105">
      <c r="A11" s="2">
        <v>10</v>
      </c>
      <c r="B11" s="3" t="str">
        <f>"600605450215"</f>
        <v>600605450215</v>
      </c>
      <c r="C11" s="3" t="s">
        <v>51</v>
      </c>
      <c r="D11" s="3" t="s">
        <v>52</v>
      </c>
      <c r="E11" s="3" t="s">
        <v>53</v>
      </c>
      <c r="F11" s="7">
        <v>22072</v>
      </c>
      <c r="G11" s="3" t="s">
        <v>5</v>
      </c>
      <c r="H11" s="3" t="s">
        <v>16</v>
      </c>
      <c r="I11" s="7">
        <v>42611</v>
      </c>
      <c r="J11" s="3">
        <v>26</v>
      </c>
      <c r="K11" s="3" t="s">
        <v>226</v>
      </c>
      <c r="L11" s="3"/>
      <c r="M11" s="3" t="s">
        <v>245</v>
      </c>
      <c r="N11" s="3" t="s">
        <v>270</v>
      </c>
      <c r="O11" s="3" t="s">
        <v>274</v>
      </c>
      <c r="P11" s="3" t="s">
        <v>271</v>
      </c>
      <c r="Q11" s="3" t="s">
        <v>484</v>
      </c>
      <c r="R11" s="3" t="s">
        <v>420</v>
      </c>
      <c r="S11" s="3" t="s">
        <v>54</v>
      </c>
      <c r="T11" s="3">
        <v>87025150669</v>
      </c>
      <c r="U11" s="4" t="s">
        <v>55</v>
      </c>
      <c r="V11" s="4" t="s">
        <v>467</v>
      </c>
      <c r="W11" s="10"/>
    </row>
    <row r="12" spans="1:23" ht="120">
      <c r="A12" s="2">
        <v>11</v>
      </c>
      <c r="B12" s="3" t="str">
        <f>"781212401526"</f>
        <v>781212401526</v>
      </c>
      <c r="C12" s="3" t="s">
        <v>91</v>
      </c>
      <c r="D12" s="3" t="s">
        <v>14</v>
      </c>
      <c r="E12" s="3" t="s">
        <v>65</v>
      </c>
      <c r="F12" s="7">
        <v>28836</v>
      </c>
      <c r="G12" s="3" t="s">
        <v>5</v>
      </c>
      <c r="H12" s="3" t="s">
        <v>16</v>
      </c>
      <c r="I12" s="7">
        <v>37858</v>
      </c>
      <c r="J12" s="3" t="s">
        <v>92</v>
      </c>
      <c r="K12" s="3" t="s">
        <v>231</v>
      </c>
      <c r="L12" s="3"/>
      <c r="M12" s="3" t="s">
        <v>245</v>
      </c>
      <c r="N12" s="3" t="s">
        <v>272</v>
      </c>
      <c r="O12" s="3" t="s">
        <v>273</v>
      </c>
      <c r="P12" s="3" t="s">
        <v>275</v>
      </c>
      <c r="Q12" s="3" t="s">
        <v>487</v>
      </c>
      <c r="R12" s="3" t="s">
        <v>421</v>
      </c>
      <c r="S12" s="3" t="s">
        <v>93</v>
      </c>
      <c r="T12" s="3">
        <v>87015384338</v>
      </c>
      <c r="U12" s="4" t="s">
        <v>23</v>
      </c>
      <c r="V12" s="4" t="s">
        <v>409</v>
      </c>
      <c r="W12" s="10"/>
    </row>
    <row r="13" spans="1:23" ht="120">
      <c r="A13" s="2">
        <v>12</v>
      </c>
      <c r="B13" s="3" t="str">
        <f>"690101450033"</f>
        <v>690101450033</v>
      </c>
      <c r="C13" s="3" t="s">
        <v>184</v>
      </c>
      <c r="D13" s="3" t="s">
        <v>75</v>
      </c>
      <c r="E13" s="3" t="s">
        <v>185</v>
      </c>
      <c r="F13" s="7">
        <v>25204</v>
      </c>
      <c r="G13" s="3" t="s">
        <v>5</v>
      </c>
      <c r="H13" s="3" t="s">
        <v>16</v>
      </c>
      <c r="I13" s="7">
        <v>39692</v>
      </c>
      <c r="J13" s="3">
        <v>33</v>
      </c>
      <c r="K13" s="3" t="s">
        <v>17</v>
      </c>
      <c r="L13" s="3"/>
      <c r="M13" s="3" t="s">
        <v>245</v>
      </c>
      <c r="N13" s="3" t="s">
        <v>278</v>
      </c>
      <c r="O13" s="3" t="s">
        <v>276</v>
      </c>
      <c r="P13" s="3" t="s">
        <v>277</v>
      </c>
      <c r="Q13" s="3" t="s">
        <v>490</v>
      </c>
      <c r="R13" s="3" t="s">
        <v>422</v>
      </c>
      <c r="S13" s="3" t="s">
        <v>186</v>
      </c>
      <c r="T13" s="3">
        <v>87713715145</v>
      </c>
      <c r="U13" s="4" t="s">
        <v>67</v>
      </c>
      <c r="V13" s="4" t="s">
        <v>467</v>
      </c>
      <c r="W13" s="10"/>
    </row>
    <row r="14" spans="1:23" ht="105">
      <c r="A14" s="2">
        <v>13</v>
      </c>
      <c r="B14" s="3" t="str">
        <f>"661028400226"</f>
        <v>661028400226</v>
      </c>
      <c r="C14" s="3" t="s">
        <v>177</v>
      </c>
      <c r="D14" s="3" t="s">
        <v>178</v>
      </c>
      <c r="E14" s="3" t="s">
        <v>179</v>
      </c>
      <c r="F14" s="7">
        <v>24408</v>
      </c>
      <c r="G14" s="3" t="s">
        <v>5</v>
      </c>
      <c r="H14" s="3" t="s">
        <v>74</v>
      </c>
      <c r="I14" s="7">
        <v>43703</v>
      </c>
      <c r="J14" s="3">
        <v>50</v>
      </c>
      <c r="K14" s="3" t="s">
        <v>17</v>
      </c>
      <c r="L14" s="3"/>
      <c r="M14" s="3" t="s">
        <v>245</v>
      </c>
      <c r="N14" s="3" t="s">
        <v>504</v>
      </c>
      <c r="O14" s="3" t="s">
        <v>280</v>
      </c>
      <c r="P14" s="3" t="s">
        <v>279</v>
      </c>
      <c r="Q14" s="3"/>
      <c r="R14" s="3" t="s">
        <v>423</v>
      </c>
      <c r="S14" s="3" t="s">
        <v>180</v>
      </c>
      <c r="T14" s="3">
        <v>87754740228</v>
      </c>
      <c r="U14" s="4" t="s">
        <v>23</v>
      </c>
      <c r="V14" s="4" t="s">
        <v>414</v>
      </c>
      <c r="W14" s="10"/>
    </row>
    <row r="15" spans="1:23" ht="135">
      <c r="A15" s="2">
        <v>14</v>
      </c>
      <c r="B15" s="3" t="str">
        <f>"970108451613"</f>
        <v>970108451613</v>
      </c>
      <c r="C15" s="3" t="s">
        <v>28</v>
      </c>
      <c r="D15" s="3" t="s">
        <v>29</v>
      </c>
      <c r="E15" s="3" t="s">
        <v>30</v>
      </c>
      <c r="F15" s="7">
        <v>35438</v>
      </c>
      <c r="G15" s="3" t="s">
        <v>5</v>
      </c>
      <c r="H15" s="3" t="s">
        <v>16</v>
      </c>
      <c r="I15" s="7">
        <v>43341</v>
      </c>
      <c r="J15" s="3">
        <v>30</v>
      </c>
      <c r="K15" s="3" t="s">
        <v>31</v>
      </c>
      <c r="L15" s="3"/>
      <c r="M15" s="3" t="s">
        <v>245</v>
      </c>
      <c r="N15" s="3" t="s">
        <v>281</v>
      </c>
      <c r="O15" s="3" t="s">
        <v>496</v>
      </c>
      <c r="P15" s="3"/>
      <c r="Q15" s="3" t="s">
        <v>497</v>
      </c>
      <c r="R15" s="3" t="s">
        <v>424</v>
      </c>
      <c r="S15" s="3" t="s">
        <v>32</v>
      </c>
      <c r="T15" s="3">
        <v>87775097726</v>
      </c>
      <c r="U15" s="4" t="s">
        <v>33</v>
      </c>
      <c r="V15" s="4"/>
      <c r="W15" s="10"/>
    </row>
    <row r="16" spans="1:23" ht="105">
      <c r="A16" s="2">
        <v>15</v>
      </c>
      <c r="B16" s="3" t="str">
        <f>"740409401267"</f>
        <v>740409401267</v>
      </c>
      <c r="C16" s="3" t="s">
        <v>98</v>
      </c>
      <c r="D16" s="3" t="s">
        <v>52</v>
      </c>
      <c r="E16" s="3" t="s">
        <v>26</v>
      </c>
      <c r="F16" s="7">
        <v>27128</v>
      </c>
      <c r="G16" s="3" t="s">
        <v>5</v>
      </c>
      <c r="H16" s="3" t="s">
        <v>16</v>
      </c>
      <c r="I16" s="7">
        <v>34197</v>
      </c>
      <c r="J16" s="3" t="s">
        <v>99</v>
      </c>
      <c r="K16" s="3" t="s">
        <v>17</v>
      </c>
      <c r="L16" s="3"/>
      <c r="M16" s="3" t="s">
        <v>245</v>
      </c>
      <c r="N16" s="3" t="s">
        <v>282</v>
      </c>
      <c r="O16" s="3" t="s">
        <v>284</v>
      </c>
      <c r="P16" s="3" t="s">
        <v>283</v>
      </c>
      <c r="Q16" s="3" t="s">
        <v>492</v>
      </c>
      <c r="R16" s="3" t="s">
        <v>425</v>
      </c>
      <c r="S16" s="3" t="s">
        <v>100</v>
      </c>
      <c r="T16" s="3">
        <v>87759438317</v>
      </c>
      <c r="U16" s="4" t="s">
        <v>42</v>
      </c>
      <c r="V16" s="4" t="s">
        <v>414</v>
      </c>
      <c r="W16" s="10"/>
    </row>
    <row r="17" spans="1:23" ht="120">
      <c r="A17" s="2">
        <v>16</v>
      </c>
      <c r="B17" s="3" t="str">
        <f>"811222450913"</f>
        <v>811222450913</v>
      </c>
      <c r="C17" s="3" t="s">
        <v>63</v>
      </c>
      <c r="D17" s="3" t="s">
        <v>64</v>
      </c>
      <c r="E17" s="3" t="s">
        <v>65</v>
      </c>
      <c r="F17" s="7">
        <v>29942</v>
      </c>
      <c r="G17" s="3" t="s">
        <v>5</v>
      </c>
      <c r="H17" s="3" t="s">
        <v>16</v>
      </c>
      <c r="I17" s="7">
        <v>38448</v>
      </c>
      <c r="J17" s="3">
        <v>10</v>
      </c>
      <c r="K17" s="3" t="s">
        <v>232</v>
      </c>
      <c r="L17" s="3"/>
      <c r="M17" s="3" t="s">
        <v>245</v>
      </c>
      <c r="N17" s="3" t="s">
        <v>285</v>
      </c>
      <c r="O17" s="3" t="s">
        <v>286</v>
      </c>
      <c r="P17" s="3" t="s">
        <v>287</v>
      </c>
      <c r="Q17" s="3" t="s">
        <v>502</v>
      </c>
      <c r="R17" s="3" t="s">
        <v>426</v>
      </c>
      <c r="S17" s="3" t="s">
        <v>66</v>
      </c>
      <c r="T17" s="3">
        <v>87754801084</v>
      </c>
      <c r="U17" s="4" t="s">
        <v>23</v>
      </c>
      <c r="V17" s="4" t="s">
        <v>414</v>
      </c>
      <c r="W17" s="10"/>
    </row>
    <row r="18" spans="1:23" ht="120">
      <c r="A18" s="2">
        <v>17</v>
      </c>
      <c r="B18" s="3" t="str">
        <f>"621115350221"</f>
        <v>621115350221</v>
      </c>
      <c r="C18" s="3" t="s">
        <v>101</v>
      </c>
      <c r="D18" s="3" t="s">
        <v>102</v>
      </c>
      <c r="E18" s="3" t="s">
        <v>103</v>
      </c>
      <c r="F18" s="7">
        <v>22965</v>
      </c>
      <c r="G18" s="3" t="s">
        <v>5</v>
      </c>
      <c r="H18" s="3" t="s">
        <v>104</v>
      </c>
      <c r="I18" s="7">
        <v>38215</v>
      </c>
      <c r="J18" s="3" t="s">
        <v>105</v>
      </c>
      <c r="K18" s="3" t="s">
        <v>233</v>
      </c>
      <c r="L18" s="3"/>
      <c r="M18" s="3" t="s">
        <v>247</v>
      </c>
      <c r="N18" s="3" t="s">
        <v>288</v>
      </c>
      <c r="O18" s="3" t="s">
        <v>290</v>
      </c>
      <c r="P18" s="3" t="s">
        <v>289</v>
      </c>
      <c r="Q18" s="3"/>
      <c r="R18" s="3" t="s">
        <v>427</v>
      </c>
      <c r="S18" s="3" t="s">
        <v>106</v>
      </c>
      <c r="T18" s="3">
        <v>87022653999</v>
      </c>
      <c r="U18" s="4" t="s">
        <v>42</v>
      </c>
      <c r="V18" s="4" t="s">
        <v>409</v>
      </c>
      <c r="W18" s="10"/>
    </row>
    <row r="19" spans="1:23" ht="138.75" customHeight="1">
      <c r="A19" s="2">
        <v>18</v>
      </c>
      <c r="B19" s="3" t="str">
        <f>"700323300637"</f>
        <v>700323300637</v>
      </c>
      <c r="C19" s="3" t="s">
        <v>199</v>
      </c>
      <c r="D19" s="3" t="s">
        <v>200</v>
      </c>
      <c r="E19" s="3" t="s">
        <v>201</v>
      </c>
      <c r="F19" s="7">
        <v>25650</v>
      </c>
      <c r="G19" s="3" t="s">
        <v>5</v>
      </c>
      <c r="H19" s="3" t="s">
        <v>6</v>
      </c>
      <c r="I19" s="7">
        <v>44095</v>
      </c>
      <c r="J19" s="3">
        <v>68</v>
      </c>
      <c r="K19" s="3" t="s">
        <v>10</v>
      </c>
      <c r="L19" s="3"/>
      <c r="M19" s="3" t="s">
        <v>247</v>
      </c>
      <c r="N19" s="3" t="s">
        <v>291</v>
      </c>
      <c r="O19" s="3"/>
      <c r="P19" s="3" t="s">
        <v>292</v>
      </c>
      <c r="Q19" s="3" t="s">
        <v>293</v>
      </c>
      <c r="R19" s="3" t="s">
        <v>428</v>
      </c>
      <c r="S19" s="3" t="s">
        <v>202</v>
      </c>
      <c r="T19" s="3">
        <v>87052718377</v>
      </c>
      <c r="U19" s="4" t="s">
        <v>33</v>
      </c>
      <c r="V19" s="4"/>
      <c r="W19" s="10"/>
    </row>
    <row r="20" spans="1:23" ht="92.25" customHeight="1">
      <c r="A20" s="2">
        <v>19</v>
      </c>
      <c r="B20" s="3" t="str">
        <f>"940111450081"</f>
        <v>940111450081</v>
      </c>
      <c r="C20" s="3" t="s">
        <v>203</v>
      </c>
      <c r="D20" s="3" t="s">
        <v>204</v>
      </c>
      <c r="E20" s="3" t="s">
        <v>125</v>
      </c>
      <c r="F20" s="7">
        <v>34345</v>
      </c>
      <c r="G20" s="3" t="s">
        <v>5</v>
      </c>
      <c r="H20" s="3" t="s">
        <v>16</v>
      </c>
      <c r="I20" s="7">
        <v>44431</v>
      </c>
      <c r="J20" s="3" t="s">
        <v>205</v>
      </c>
      <c r="K20" s="3" t="s">
        <v>37</v>
      </c>
      <c r="L20" s="3"/>
      <c r="M20" s="3" t="s">
        <v>245</v>
      </c>
      <c r="N20" s="3" t="s">
        <v>538</v>
      </c>
      <c r="O20" s="3" t="s">
        <v>294</v>
      </c>
      <c r="P20" s="3"/>
      <c r="Q20" s="3" t="s">
        <v>472</v>
      </c>
      <c r="R20" s="3" t="s">
        <v>429</v>
      </c>
      <c r="S20" s="3" t="s">
        <v>206</v>
      </c>
      <c r="T20" s="3">
        <v>87474061961</v>
      </c>
      <c r="U20" s="4" t="s">
        <v>33</v>
      </c>
      <c r="V20" s="4"/>
      <c r="W20" s="10"/>
    </row>
    <row r="21" spans="1:23" ht="135" customHeight="1">
      <c r="A21" s="2">
        <v>20</v>
      </c>
      <c r="B21" s="3" t="str">
        <f>"610618300811"</f>
        <v>610618300811</v>
      </c>
      <c r="C21" s="3" t="s">
        <v>195</v>
      </c>
      <c r="D21" s="3" t="s">
        <v>196</v>
      </c>
      <c r="E21" s="3" t="s">
        <v>197</v>
      </c>
      <c r="F21" s="7">
        <v>22450</v>
      </c>
      <c r="G21" s="3" t="s">
        <v>5</v>
      </c>
      <c r="H21" s="3" t="s">
        <v>6</v>
      </c>
      <c r="I21" s="7">
        <v>44054</v>
      </c>
      <c r="J21" s="3">
        <v>202</v>
      </c>
      <c r="K21" s="3" t="s">
        <v>236</v>
      </c>
      <c r="L21" s="3"/>
      <c r="M21" s="3" t="s">
        <v>245</v>
      </c>
      <c r="N21" s="3" t="s">
        <v>295</v>
      </c>
      <c r="O21" s="3" t="s">
        <v>296</v>
      </c>
      <c r="P21" s="3" t="s">
        <v>297</v>
      </c>
      <c r="Q21" s="3"/>
      <c r="R21" s="3" t="s">
        <v>430</v>
      </c>
      <c r="S21" s="3" t="s">
        <v>198</v>
      </c>
      <c r="T21" s="3">
        <v>87753185886</v>
      </c>
      <c r="U21" s="4" t="s">
        <v>55</v>
      </c>
      <c r="V21" s="4" t="s">
        <v>468</v>
      </c>
      <c r="W21" s="10"/>
    </row>
    <row r="22" spans="1:23" ht="136.5" customHeight="1">
      <c r="A22" s="2">
        <v>21</v>
      </c>
      <c r="B22" s="3" t="str">
        <f>"960609450855"</f>
        <v>960609450855</v>
      </c>
      <c r="C22" s="3" t="s">
        <v>173</v>
      </c>
      <c r="D22" s="3" t="s">
        <v>174</v>
      </c>
      <c r="E22" s="3" t="s">
        <v>175</v>
      </c>
      <c r="F22" s="7">
        <v>35225</v>
      </c>
      <c r="G22" s="3" t="s">
        <v>5</v>
      </c>
      <c r="H22" s="3" t="s">
        <v>6</v>
      </c>
      <c r="I22" s="7">
        <v>43703</v>
      </c>
      <c r="J22" s="3">
        <v>51</v>
      </c>
      <c r="K22" s="3" t="s">
        <v>227</v>
      </c>
      <c r="L22" s="3"/>
      <c r="M22" s="3" t="s">
        <v>245</v>
      </c>
      <c r="N22" s="3" t="s">
        <v>298</v>
      </c>
      <c r="O22" s="3"/>
      <c r="P22" s="3" t="s">
        <v>299</v>
      </c>
      <c r="Q22" s="3"/>
      <c r="R22" s="3"/>
      <c r="S22" s="3" t="s">
        <v>176</v>
      </c>
      <c r="T22" s="3">
        <v>87789891406</v>
      </c>
      <c r="U22" s="4" t="s">
        <v>33</v>
      </c>
      <c r="V22" s="4"/>
      <c r="W22" s="10"/>
    </row>
    <row r="23" spans="1:23" ht="165">
      <c r="A23" s="2">
        <v>22</v>
      </c>
      <c r="B23" s="3" t="str">
        <f>"780312499052"</f>
        <v>780312499052</v>
      </c>
      <c r="C23" s="3" t="s">
        <v>56</v>
      </c>
      <c r="D23" s="3" t="s">
        <v>57</v>
      </c>
      <c r="E23" s="3" t="s">
        <v>58</v>
      </c>
      <c r="F23" s="7">
        <v>28561</v>
      </c>
      <c r="G23" s="3" t="s">
        <v>5</v>
      </c>
      <c r="H23" s="3" t="s">
        <v>6</v>
      </c>
      <c r="I23" s="7">
        <v>42356</v>
      </c>
      <c r="J23" s="3">
        <v>28</v>
      </c>
      <c r="K23" s="3" t="s">
        <v>17</v>
      </c>
      <c r="L23" s="3"/>
      <c r="M23" s="3" t="s">
        <v>245</v>
      </c>
      <c r="N23" s="3" t="s">
        <v>529</v>
      </c>
      <c r="O23" s="3" t="s">
        <v>300</v>
      </c>
      <c r="P23" s="3" t="s">
        <v>301</v>
      </c>
      <c r="Q23" s="3" t="s">
        <v>476</v>
      </c>
      <c r="R23" s="3" t="s">
        <v>431</v>
      </c>
      <c r="S23" s="3" t="s">
        <v>59</v>
      </c>
      <c r="T23" s="3">
        <v>87026374678</v>
      </c>
      <c r="U23" s="4" t="s">
        <v>12</v>
      </c>
      <c r="V23" s="4" t="s">
        <v>406</v>
      </c>
      <c r="W23" s="10"/>
    </row>
    <row r="24" spans="1:23" ht="120">
      <c r="A24" s="2">
        <v>23</v>
      </c>
      <c r="B24" s="3" t="str">
        <f>"720102450196"</f>
        <v>720102450196</v>
      </c>
      <c r="C24" s="3" t="s">
        <v>107</v>
      </c>
      <c r="D24" s="3" t="s">
        <v>77</v>
      </c>
      <c r="E24" s="3" t="s">
        <v>108</v>
      </c>
      <c r="F24" s="7">
        <v>26300</v>
      </c>
      <c r="G24" s="3" t="s">
        <v>5</v>
      </c>
      <c r="H24" s="3" t="s">
        <v>16</v>
      </c>
      <c r="I24" s="7">
        <v>33462</v>
      </c>
      <c r="J24" s="3" t="s">
        <v>109</v>
      </c>
      <c r="K24" s="3" t="s">
        <v>17</v>
      </c>
      <c r="L24" s="3"/>
      <c r="M24" s="3" t="s">
        <v>245</v>
      </c>
      <c r="N24" s="3" t="s">
        <v>302</v>
      </c>
      <c r="O24" s="3" t="s">
        <v>304</v>
      </c>
      <c r="P24" s="3" t="s">
        <v>303</v>
      </c>
      <c r="Q24" s="3" t="s">
        <v>473</v>
      </c>
      <c r="R24" s="3" t="s">
        <v>432</v>
      </c>
      <c r="S24" s="3" t="s">
        <v>110</v>
      </c>
      <c r="T24" s="3">
        <v>87026326309</v>
      </c>
      <c r="U24" s="4" t="s">
        <v>42</v>
      </c>
      <c r="V24" s="4" t="s">
        <v>414</v>
      </c>
      <c r="W24" s="10"/>
    </row>
    <row r="25" spans="1:23" ht="105">
      <c r="A25" s="2">
        <v>24</v>
      </c>
      <c r="B25" s="3" t="str">
        <f>"840317350024"</f>
        <v>840317350024</v>
      </c>
      <c r="C25" s="3" t="s">
        <v>111</v>
      </c>
      <c r="D25" s="3" t="s">
        <v>112</v>
      </c>
      <c r="E25" s="3" t="s">
        <v>113</v>
      </c>
      <c r="F25" s="7">
        <v>30758</v>
      </c>
      <c r="G25" s="3" t="s">
        <v>5</v>
      </c>
      <c r="H25" s="3" t="s">
        <v>6</v>
      </c>
      <c r="I25" s="7">
        <v>39692</v>
      </c>
      <c r="J25" s="3">
        <v>32</v>
      </c>
      <c r="K25" s="3" t="s">
        <v>234</v>
      </c>
      <c r="L25" s="3"/>
      <c r="M25" s="3" t="s">
        <v>245</v>
      </c>
      <c r="N25" s="3" t="s">
        <v>305</v>
      </c>
      <c r="O25" s="3" t="s">
        <v>307</v>
      </c>
      <c r="P25" s="3" t="s">
        <v>306</v>
      </c>
      <c r="Q25" s="3"/>
      <c r="R25" s="3" t="s">
        <v>433</v>
      </c>
      <c r="S25" s="3" t="s">
        <v>114</v>
      </c>
      <c r="T25" s="3">
        <v>87472314929</v>
      </c>
      <c r="U25" s="4" t="s">
        <v>79</v>
      </c>
      <c r="V25" s="4" t="s">
        <v>467</v>
      </c>
      <c r="W25" s="10"/>
    </row>
    <row r="26" spans="1:23" ht="182.25" customHeight="1">
      <c r="A26" s="2">
        <v>25</v>
      </c>
      <c r="B26" s="3" t="str">
        <f>"781114401593"</f>
        <v>781114401593</v>
      </c>
      <c r="C26" s="3" t="s">
        <v>115</v>
      </c>
      <c r="D26" s="3" t="s">
        <v>64</v>
      </c>
      <c r="E26" s="3" t="s">
        <v>116</v>
      </c>
      <c r="F26" s="7">
        <v>28808</v>
      </c>
      <c r="G26" s="3" t="s">
        <v>5</v>
      </c>
      <c r="H26" s="3" t="s">
        <v>16</v>
      </c>
      <c r="I26" s="7">
        <v>40787</v>
      </c>
      <c r="J26" s="3">
        <v>19</v>
      </c>
      <c r="K26" s="3" t="s">
        <v>235</v>
      </c>
      <c r="L26" s="3"/>
      <c r="M26" s="3" t="s">
        <v>245</v>
      </c>
      <c r="N26" s="3" t="s">
        <v>308</v>
      </c>
      <c r="O26" s="5" t="s">
        <v>310</v>
      </c>
      <c r="P26" s="3" t="s">
        <v>309</v>
      </c>
      <c r="Q26" s="3" t="s">
        <v>495</v>
      </c>
      <c r="R26" s="3" t="s">
        <v>434</v>
      </c>
      <c r="S26" s="3" t="s">
        <v>117</v>
      </c>
      <c r="T26" s="3">
        <v>87014989832</v>
      </c>
      <c r="U26" s="4" t="s">
        <v>23</v>
      </c>
      <c r="V26" s="4" t="s">
        <v>405</v>
      </c>
      <c r="W26" s="10"/>
    </row>
    <row r="27" spans="1:23" ht="135">
      <c r="A27" s="2">
        <v>26</v>
      </c>
      <c r="B27" s="3" t="str">
        <f>"700302450576"</f>
        <v>700302450576</v>
      </c>
      <c r="C27" s="3" t="s">
        <v>19</v>
      </c>
      <c r="D27" s="3" t="s">
        <v>20</v>
      </c>
      <c r="E27" s="3" t="s">
        <v>21</v>
      </c>
      <c r="F27" s="7">
        <v>25629</v>
      </c>
      <c r="G27" s="3" t="s">
        <v>5</v>
      </c>
      <c r="H27" s="3" t="s">
        <v>6</v>
      </c>
      <c r="I27" s="7">
        <v>43341</v>
      </c>
      <c r="J27" s="3">
        <v>31</v>
      </c>
      <c r="K27" s="3" t="s">
        <v>237</v>
      </c>
      <c r="L27" s="3"/>
      <c r="M27" s="3" t="s">
        <v>245</v>
      </c>
      <c r="N27" s="3" t="s">
        <v>311</v>
      </c>
      <c r="O27" s="3" t="s">
        <v>313</v>
      </c>
      <c r="P27" s="3" t="s">
        <v>312</v>
      </c>
      <c r="Q27" s="3" t="s">
        <v>478</v>
      </c>
      <c r="R27" s="3" t="s">
        <v>435</v>
      </c>
      <c r="S27" s="3" t="s">
        <v>22</v>
      </c>
      <c r="T27" s="3">
        <v>87026165990</v>
      </c>
      <c r="U27" s="4" t="s">
        <v>23</v>
      </c>
      <c r="V27" s="4" t="s">
        <v>409</v>
      </c>
      <c r="W27" s="10"/>
    </row>
    <row r="28" spans="1:23" ht="105">
      <c r="A28" s="2">
        <v>27</v>
      </c>
      <c r="B28" s="3" t="str">
        <f>"950604451339"</f>
        <v>950604451339</v>
      </c>
      <c r="C28" s="3" t="s">
        <v>19</v>
      </c>
      <c r="D28" s="3" t="s">
        <v>187</v>
      </c>
      <c r="E28" s="3" t="s">
        <v>35</v>
      </c>
      <c r="F28" s="7">
        <v>34854</v>
      </c>
      <c r="G28" s="3" t="s">
        <v>5</v>
      </c>
      <c r="H28" s="3" t="s">
        <v>16</v>
      </c>
      <c r="I28" s="7">
        <v>44075</v>
      </c>
      <c r="J28" s="3">
        <v>51</v>
      </c>
      <c r="K28" s="3" t="s">
        <v>17</v>
      </c>
      <c r="L28" s="3"/>
      <c r="M28" s="3" t="s">
        <v>245</v>
      </c>
      <c r="N28" s="3" t="s">
        <v>314</v>
      </c>
      <c r="O28" s="3" t="s">
        <v>316</v>
      </c>
      <c r="P28" s="3" t="s">
        <v>315</v>
      </c>
      <c r="Q28" s="3"/>
      <c r="R28" s="3" t="s">
        <v>436</v>
      </c>
      <c r="S28" s="3" t="s">
        <v>188</v>
      </c>
      <c r="T28" s="3">
        <v>87078047637</v>
      </c>
      <c r="U28" s="4" t="s">
        <v>33</v>
      </c>
      <c r="V28" s="4"/>
      <c r="W28" s="10"/>
    </row>
    <row r="29" spans="1:23" ht="150" customHeight="1">
      <c r="A29" s="2">
        <v>28</v>
      </c>
      <c r="B29" s="3" t="str">
        <f>"901228450033"</f>
        <v>901228450033</v>
      </c>
      <c r="C29" s="3" t="s">
        <v>223</v>
      </c>
      <c r="D29" s="3" t="s">
        <v>224</v>
      </c>
      <c r="E29" s="3" t="s">
        <v>35</v>
      </c>
      <c r="F29" s="7">
        <v>33235</v>
      </c>
      <c r="G29" s="3" t="s">
        <v>5</v>
      </c>
      <c r="H29" s="3" t="s">
        <v>16</v>
      </c>
      <c r="I29" s="7">
        <v>44532</v>
      </c>
      <c r="J29" s="3">
        <v>59</v>
      </c>
      <c r="K29" s="3" t="s">
        <v>238</v>
      </c>
      <c r="L29" s="3" t="s">
        <v>225</v>
      </c>
      <c r="M29" s="3" t="s">
        <v>506</v>
      </c>
      <c r="N29" s="3" t="s">
        <v>317</v>
      </c>
      <c r="O29" s="3" t="s">
        <v>318</v>
      </c>
      <c r="P29" s="3"/>
      <c r="Q29" s="3"/>
      <c r="R29" s="3" t="s">
        <v>437</v>
      </c>
      <c r="S29" s="11" t="s">
        <v>503</v>
      </c>
      <c r="T29" s="3">
        <v>87782186387</v>
      </c>
      <c r="U29" s="4" t="s">
        <v>67</v>
      </c>
      <c r="V29" s="4" t="s">
        <v>469</v>
      </c>
      <c r="W29" s="10"/>
    </row>
    <row r="30" spans="1:23" ht="120">
      <c r="A30" s="2">
        <v>29</v>
      </c>
      <c r="B30" s="3" t="str">
        <f>"880401450084"</f>
        <v>880401450084</v>
      </c>
      <c r="C30" s="3" t="s">
        <v>94</v>
      </c>
      <c r="D30" s="3" t="s">
        <v>34</v>
      </c>
      <c r="E30" s="3" t="s">
        <v>95</v>
      </c>
      <c r="F30" s="7">
        <v>32234</v>
      </c>
      <c r="G30" s="3" t="s">
        <v>5</v>
      </c>
      <c r="H30" s="3" t="s">
        <v>96</v>
      </c>
      <c r="I30" s="7">
        <v>40415</v>
      </c>
      <c r="J30" s="3">
        <v>3</v>
      </c>
      <c r="K30" s="3" t="s">
        <v>226</v>
      </c>
      <c r="L30" s="3"/>
      <c r="M30" s="3" t="s">
        <v>245</v>
      </c>
      <c r="N30" s="3" t="s">
        <v>319</v>
      </c>
      <c r="O30" s="3" t="s">
        <v>321</v>
      </c>
      <c r="P30" s="3" t="s">
        <v>320</v>
      </c>
      <c r="Q30" s="3" t="s">
        <v>481</v>
      </c>
      <c r="R30" s="3" t="s">
        <v>438</v>
      </c>
      <c r="S30" s="3" t="s">
        <v>97</v>
      </c>
      <c r="T30" s="3">
        <v>87024218233</v>
      </c>
      <c r="U30" s="4" t="s">
        <v>55</v>
      </c>
      <c r="V30" s="4" t="s">
        <v>408</v>
      </c>
      <c r="W30" s="10"/>
    </row>
    <row r="31" spans="1:23" ht="120">
      <c r="A31" s="2">
        <v>30</v>
      </c>
      <c r="B31" s="3" t="str">
        <f>"970615451342"</f>
        <v>970615451342</v>
      </c>
      <c r="C31" s="3" t="s">
        <v>218</v>
      </c>
      <c r="D31" s="3" t="s">
        <v>219</v>
      </c>
      <c r="E31" s="3" t="s">
        <v>220</v>
      </c>
      <c r="F31" s="7">
        <v>35596</v>
      </c>
      <c r="G31" s="3" t="s">
        <v>5</v>
      </c>
      <c r="H31" s="3" t="s">
        <v>6</v>
      </c>
      <c r="I31" s="7">
        <v>44431</v>
      </c>
      <c r="J31" s="3" t="s">
        <v>221</v>
      </c>
      <c r="K31" s="3" t="s">
        <v>239</v>
      </c>
      <c r="L31" s="3"/>
      <c r="M31" s="3" t="s">
        <v>245</v>
      </c>
      <c r="N31" s="3" t="s">
        <v>322</v>
      </c>
      <c r="O31" s="3" t="s">
        <v>323</v>
      </c>
      <c r="P31" s="3"/>
      <c r="Q31" s="3" t="s">
        <v>474</v>
      </c>
      <c r="R31" s="3" t="s">
        <v>439</v>
      </c>
      <c r="S31" s="3" t="s">
        <v>222</v>
      </c>
      <c r="T31" s="3">
        <v>87006964899</v>
      </c>
      <c r="U31" s="4" t="s">
        <v>33</v>
      </c>
      <c r="V31" s="4"/>
      <c r="W31" s="10"/>
    </row>
    <row r="32" spans="1:23" ht="135">
      <c r="A32" s="2">
        <v>31</v>
      </c>
      <c r="B32" s="3" t="str">
        <f>"870617450611"</f>
        <v>870617450611</v>
      </c>
      <c r="C32" s="3" t="s">
        <v>43</v>
      </c>
      <c r="D32" s="3" t="s">
        <v>44</v>
      </c>
      <c r="E32" s="3" t="s">
        <v>45</v>
      </c>
      <c r="F32" s="7">
        <v>31945</v>
      </c>
      <c r="G32" s="3" t="s">
        <v>5</v>
      </c>
      <c r="H32" s="3" t="s">
        <v>6</v>
      </c>
      <c r="I32" s="7">
        <v>42611</v>
      </c>
      <c r="J32" s="3">
        <v>27</v>
      </c>
      <c r="K32" s="3" t="s">
        <v>227</v>
      </c>
      <c r="L32" s="3"/>
      <c r="M32" s="3" t="s">
        <v>245</v>
      </c>
      <c r="N32" s="3" t="s">
        <v>324</v>
      </c>
      <c r="O32" s="3" t="s">
        <v>325</v>
      </c>
      <c r="P32" s="3" t="s">
        <v>326</v>
      </c>
      <c r="Q32" s="3" t="s">
        <v>477</v>
      </c>
      <c r="R32" s="3" t="s">
        <v>440</v>
      </c>
      <c r="S32" s="3" t="s">
        <v>46</v>
      </c>
      <c r="T32" s="3">
        <v>87774724694</v>
      </c>
      <c r="U32" s="4" t="s">
        <v>12</v>
      </c>
      <c r="V32" s="4" t="s">
        <v>405</v>
      </c>
      <c r="W32" s="10"/>
    </row>
    <row r="33" spans="1:23" ht="135">
      <c r="A33" s="2">
        <v>32</v>
      </c>
      <c r="B33" s="3" t="str">
        <f>"740515401800"</f>
        <v>740515401800</v>
      </c>
      <c r="C33" s="3" t="s">
        <v>144</v>
      </c>
      <c r="D33" s="3" t="s">
        <v>145</v>
      </c>
      <c r="E33" s="3" t="s">
        <v>146</v>
      </c>
      <c r="F33" s="7">
        <v>27164</v>
      </c>
      <c r="G33" s="3" t="s">
        <v>5</v>
      </c>
      <c r="H33" s="3" t="s">
        <v>6</v>
      </c>
      <c r="I33" s="7">
        <v>41146</v>
      </c>
      <c r="J33" s="3">
        <v>16</v>
      </c>
      <c r="K33" s="3" t="s">
        <v>227</v>
      </c>
      <c r="L33" s="3"/>
      <c r="M33" s="3" t="s">
        <v>245</v>
      </c>
      <c r="N33" s="3" t="s">
        <v>327</v>
      </c>
      <c r="O33" s="3" t="s">
        <v>328</v>
      </c>
      <c r="P33" s="3"/>
      <c r="Q33" s="3" t="s">
        <v>491</v>
      </c>
      <c r="R33" s="3" t="s">
        <v>441</v>
      </c>
      <c r="S33" s="3" t="s">
        <v>147</v>
      </c>
      <c r="T33" s="3">
        <v>87011895920</v>
      </c>
      <c r="U33" s="4" t="s">
        <v>42</v>
      </c>
      <c r="V33" s="4" t="s">
        <v>406</v>
      </c>
      <c r="W33" s="10"/>
    </row>
    <row r="34" spans="1:23" ht="120">
      <c r="A34" s="2">
        <v>33</v>
      </c>
      <c r="B34" s="12">
        <v>730216401191</v>
      </c>
      <c r="C34" s="3" t="s">
        <v>513</v>
      </c>
      <c r="D34" s="3" t="s">
        <v>514</v>
      </c>
      <c r="E34" s="3" t="s">
        <v>116</v>
      </c>
      <c r="F34" s="7">
        <v>26711</v>
      </c>
      <c r="G34" s="3" t="s">
        <v>5</v>
      </c>
      <c r="H34" s="3" t="s">
        <v>515</v>
      </c>
      <c r="I34" s="7">
        <v>44823</v>
      </c>
      <c r="J34" s="3">
        <v>47</v>
      </c>
      <c r="K34" s="3" t="s">
        <v>516</v>
      </c>
      <c r="L34" s="3"/>
      <c r="M34" s="3" t="s">
        <v>245</v>
      </c>
      <c r="N34" s="3" t="s">
        <v>530</v>
      </c>
      <c r="O34" s="3" t="s">
        <v>531</v>
      </c>
      <c r="P34" s="3"/>
      <c r="Q34" s="3" t="s">
        <v>532</v>
      </c>
      <c r="R34" s="3" t="s">
        <v>534</v>
      </c>
      <c r="S34" s="3"/>
      <c r="T34" s="3">
        <v>87758205031</v>
      </c>
      <c r="U34" s="4" t="s">
        <v>533</v>
      </c>
      <c r="V34" s="4"/>
      <c r="W34" s="10"/>
    </row>
    <row r="35" spans="1:23" ht="105">
      <c r="A35" s="2">
        <v>34</v>
      </c>
      <c r="B35" s="3" t="str">
        <f>"650519450475"</f>
        <v>650519450475</v>
      </c>
      <c r="C35" s="3" t="s">
        <v>139</v>
      </c>
      <c r="D35" s="3" t="s">
        <v>81</v>
      </c>
      <c r="E35" s="3" t="s">
        <v>140</v>
      </c>
      <c r="F35" s="7">
        <v>23881</v>
      </c>
      <c r="G35" s="3" t="s">
        <v>5</v>
      </c>
      <c r="H35" s="3" t="s">
        <v>104</v>
      </c>
      <c r="I35" s="7">
        <v>38586</v>
      </c>
      <c r="J35" s="3">
        <v>37</v>
      </c>
      <c r="K35" s="3" t="s">
        <v>234</v>
      </c>
      <c r="L35" s="3"/>
      <c r="M35" s="3" t="s">
        <v>245</v>
      </c>
      <c r="N35" s="3" t="s">
        <v>329</v>
      </c>
      <c r="O35" s="3" t="s">
        <v>331</v>
      </c>
      <c r="P35" s="3" t="s">
        <v>330</v>
      </c>
      <c r="Q35" s="3"/>
      <c r="R35" s="3" t="s">
        <v>442</v>
      </c>
      <c r="S35" s="3" t="s">
        <v>141</v>
      </c>
      <c r="T35" s="3">
        <v>87057490093</v>
      </c>
      <c r="U35" s="4" t="s">
        <v>42</v>
      </c>
      <c r="V35" s="4" t="s">
        <v>407</v>
      </c>
      <c r="W35" s="10"/>
    </row>
    <row r="36" spans="1:23" ht="105">
      <c r="A36" s="2">
        <v>35</v>
      </c>
      <c r="B36" s="3" t="str">
        <f>"630303300404"</f>
        <v>630303300404</v>
      </c>
      <c r="C36" s="3" t="s">
        <v>118</v>
      </c>
      <c r="D36" s="3" t="s">
        <v>119</v>
      </c>
      <c r="E36" s="3" t="s">
        <v>120</v>
      </c>
      <c r="F36" s="7">
        <v>23073</v>
      </c>
      <c r="G36" s="3" t="s">
        <v>5</v>
      </c>
      <c r="H36" s="3" t="s">
        <v>16</v>
      </c>
      <c r="I36" s="7">
        <v>35668</v>
      </c>
      <c r="J36" s="3" t="s">
        <v>121</v>
      </c>
      <c r="K36" s="3" t="s">
        <v>234</v>
      </c>
      <c r="L36" s="3"/>
      <c r="M36" s="3" t="s">
        <v>245</v>
      </c>
      <c r="N36" s="3" t="s">
        <v>332</v>
      </c>
      <c r="O36" s="3" t="s">
        <v>334</v>
      </c>
      <c r="P36" s="3" t="s">
        <v>333</v>
      </c>
      <c r="Q36" s="3" t="s">
        <v>335</v>
      </c>
      <c r="R36" s="3" t="s">
        <v>443</v>
      </c>
      <c r="S36" s="3" t="s">
        <v>122</v>
      </c>
      <c r="T36" s="3">
        <v>87164524420</v>
      </c>
      <c r="U36" s="4" t="s">
        <v>67</v>
      </c>
      <c r="V36" s="4" t="s">
        <v>408</v>
      </c>
      <c r="W36" s="10"/>
    </row>
    <row r="37" spans="1:23" ht="105">
      <c r="A37" s="2">
        <v>36</v>
      </c>
      <c r="B37" s="3" t="str">
        <f>"671225450255"</f>
        <v>671225450255</v>
      </c>
      <c r="C37" s="3" t="s">
        <v>60</v>
      </c>
      <c r="D37" s="3" t="s">
        <v>61</v>
      </c>
      <c r="E37" s="3" t="s">
        <v>26</v>
      </c>
      <c r="F37" s="7">
        <v>24831</v>
      </c>
      <c r="G37" s="3" t="s">
        <v>5</v>
      </c>
      <c r="H37" s="3" t="s">
        <v>16</v>
      </c>
      <c r="I37" s="7">
        <v>41513</v>
      </c>
      <c r="J37" s="3">
        <v>24</v>
      </c>
      <c r="K37" s="3" t="s">
        <v>17</v>
      </c>
      <c r="L37" s="3"/>
      <c r="M37" s="3" t="s">
        <v>247</v>
      </c>
      <c r="N37" s="3" t="s">
        <v>336</v>
      </c>
      <c r="O37" s="3" t="s">
        <v>338</v>
      </c>
      <c r="P37" s="3" t="s">
        <v>337</v>
      </c>
      <c r="Q37" s="3" t="s">
        <v>480</v>
      </c>
      <c r="R37" s="3" t="s">
        <v>444</v>
      </c>
      <c r="S37" s="3" t="s">
        <v>62</v>
      </c>
      <c r="T37" s="3">
        <v>87774732011</v>
      </c>
      <c r="U37" s="4" t="s">
        <v>12</v>
      </c>
      <c r="V37" s="4" t="s">
        <v>407</v>
      </c>
      <c r="W37" s="10"/>
    </row>
    <row r="38" spans="1:23" ht="152.25" customHeight="1">
      <c r="A38" s="2">
        <v>37</v>
      </c>
      <c r="B38" s="3" t="str">
        <f>"671214400655"</f>
        <v>671214400655</v>
      </c>
      <c r="C38" s="3" t="s">
        <v>123</v>
      </c>
      <c r="D38" s="3" t="s">
        <v>124</v>
      </c>
      <c r="E38" s="3" t="s">
        <v>125</v>
      </c>
      <c r="F38" s="7">
        <v>24820</v>
      </c>
      <c r="G38" s="3" t="s">
        <v>5</v>
      </c>
      <c r="H38" s="3" t="s">
        <v>16</v>
      </c>
      <c r="I38" s="7">
        <v>36046</v>
      </c>
      <c r="J38" s="3" t="s">
        <v>126</v>
      </c>
      <c r="K38" s="3" t="s">
        <v>127</v>
      </c>
      <c r="L38" s="3"/>
      <c r="M38" s="3" t="s">
        <v>245</v>
      </c>
      <c r="N38" s="3" t="s">
        <v>339</v>
      </c>
      <c r="O38" s="3" t="s">
        <v>507</v>
      </c>
      <c r="P38" s="3" t="s">
        <v>340</v>
      </c>
      <c r="Q38" s="3" t="s">
        <v>488</v>
      </c>
      <c r="R38" s="3" t="s">
        <v>445</v>
      </c>
      <c r="S38" s="3" t="s">
        <v>128</v>
      </c>
      <c r="T38" s="3">
        <v>87013709785</v>
      </c>
      <c r="U38" s="4" t="s">
        <v>67</v>
      </c>
      <c r="V38" s="4" t="s">
        <v>408</v>
      </c>
      <c r="W38" s="10"/>
    </row>
    <row r="39" spans="1:23" ht="120">
      <c r="A39" s="2">
        <v>38</v>
      </c>
      <c r="B39" s="3" t="str">
        <f>"561126401266"</f>
        <v>561126401266</v>
      </c>
      <c r="C39" s="3" t="s">
        <v>129</v>
      </c>
      <c r="D39" s="3" t="s">
        <v>130</v>
      </c>
      <c r="E39" s="3" t="s">
        <v>35</v>
      </c>
      <c r="F39" s="7">
        <v>20784</v>
      </c>
      <c r="G39" s="3" t="s">
        <v>5</v>
      </c>
      <c r="H39" s="3" t="s">
        <v>16</v>
      </c>
      <c r="I39" s="7">
        <v>32748</v>
      </c>
      <c r="J39" s="3" t="s">
        <v>131</v>
      </c>
      <c r="K39" s="3" t="s">
        <v>233</v>
      </c>
      <c r="L39" s="3"/>
      <c r="M39" s="3" t="s">
        <v>245</v>
      </c>
      <c r="N39" s="3" t="s">
        <v>341</v>
      </c>
      <c r="O39" s="3" t="s">
        <v>344</v>
      </c>
      <c r="P39" s="3" t="s">
        <v>342</v>
      </c>
      <c r="Q39" s="3" t="s">
        <v>343</v>
      </c>
      <c r="R39" s="3" t="s">
        <v>446</v>
      </c>
      <c r="S39" s="3" t="s">
        <v>132</v>
      </c>
      <c r="T39" s="3">
        <v>87009761005</v>
      </c>
      <c r="U39" s="4" t="s">
        <v>23</v>
      </c>
      <c r="V39" s="4" t="s">
        <v>407</v>
      </c>
      <c r="W39" s="10"/>
    </row>
    <row r="40" spans="1:23" ht="120">
      <c r="A40" s="2">
        <v>39</v>
      </c>
      <c r="B40" s="3" t="str">
        <f>"670227450015"</f>
        <v>670227450015</v>
      </c>
      <c r="C40" s="3" t="s">
        <v>129</v>
      </c>
      <c r="D40" s="3" t="s">
        <v>72</v>
      </c>
      <c r="E40" s="3" t="s">
        <v>65</v>
      </c>
      <c r="F40" s="7">
        <v>24530</v>
      </c>
      <c r="G40" s="3" t="s">
        <v>5</v>
      </c>
      <c r="H40" s="3" t="s">
        <v>16</v>
      </c>
      <c r="I40" s="7">
        <v>38225</v>
      </c>
      <c r="J40" s="3" t="s">
        <v>133</v>
      </c>
      <c r="K40" s="3" t="s">
        <v>228</v>
      </c>
      <c r="L40" s="3"/>
      <c r="M40" s="3" t="s">
        <v>245</v>
      </c>
      <c r="N40" s="5" t="s">
        <v>345</v>
      </c>
      <c r="O40" s="3" t="s">
        <v>346</v>
      </c>
      <c r="P40" s="3" t="s">
        <v>347</v>
      </c>
      <c r="Q40" s="3" t="s">
        <v>479</v>
      </c>
      <c r="R40" s="3" t="s">
        <v>447</v>
      </c>
      <c r="S40" s="11" t="s">
        <v>134</v>
      </c>
      <c r="T40" s="3">
        <v>87776470036</v>
      </c>
      <c r="U40" s="4" t="s">
        <v>410</v>
      </c>
      <c r="V40" s="4" t="s">
        <v>405</v>
      </c>
      <c r="W40" s="10"/>
    </row>
    <row r="41" spans="1:23" ht="180">
      <c r="A41" s="2">
        <v>40</v>
      </c>
      <c r="B41" s="3" t="str">
        <f>"710618401687"</f>
        <v>710618401687</v>
      </c>
      <c r="C41" s="3" t="s">
        <v>142</v>
      </c>
      <c r="D41" s="3" t="s">
        <v>52</v>
      </c>
      <c r="E41" s="3" t="s">
        <v>26</v>
      </c>
      <c r="F41" s="7">
        <v>26102</v>
      </c>
      <c r="G41" s="3" t="s">
        <v>5</v>
      </c>
      <c r="H41" s="3" t="s">
        <v>16</v>
      </c>
      <c r="I41" s="7">
        <v>39555</v>
      </c>
      <c r="J41" s="3">
        <v>7</v>
      </c>
      <c r="K41" s="3" t="s">
        <v>230</v>
      </c>
      <c r="L41" s="3"/>
      <c r="M41" s="3" t="s">
        <v>245</v>
      </c>
      <c r="N41" s="3" t="s">
        <v>348</v>
      </c>
      <c r="O41" s="3" t="s">
        <v>349</v>
      </c>
      <c r="P41" s="3" t="s">
        <v>350</v>
      </c>
      <c r="Q41" s="3" t="s">
        <v>489</v>
      </c>
      <c r="R41" s="3" t="s">
        <v>448</v>
      </c>
      <c r="S41" s="3" t="s">
        <v>143</v>
      </c>
      <c r="T41" s="3">
        <v>87025548627</v>
      </c>
      <c r="U41" s="4" t="s">
        <v>23</v>
      </c>
      <c r="V41" s="4" t="s">
        <v>407</v>
      </c>
      <c r="W41" s="10"/>
    </row>
    <row r="42" spans="1:23" ht="165">
      <c r="A42" s="2">
        <v>41</v>
      </c>
      <c r="B42" s="3" t="str">
        <f>"670323450047"</f>
        <v>670323450047</v>
      </c>
      <c r="C42" s="3" t="s">
        <v>135</v>
      </c>
      <c r="D42" s="3" t="s">
        <v>81</v>
      </c>
      <c r="E42" s="3" t="s">
        <v>136</v>
      </c>
      <c r="F42" s="7">
        <v>24554</v>
      </c>
      <c r="G42" s="3" t="s">
        <v>5</v>
      </c>
      <c r="H42" s="3" t="s">
        <v>16</v>
      </c>
      <c r="I42" s="7">
        <v>37858</v>
      </c>
      <c r="J42" s="3" t="s">
        <v>137</v>
      </c>
      <c r="K42" s="3" t="s">
        <v>240</v>
      </c>
      <c r="L42" s="3"/>
      <c r="M42" s="3" t="s">
        <v>245</v>
      </c>
      <c r="N42" s="3" t="s">
        <v>392</v>
      </c>
      <c r="O42" s="3" t="s">
        <v>391</v>
      </c>
      <c r="P42" s="3" t="s">
        <v>351</v>
      </c>
      <c r="Q42" s="3" t="s">
        <v>486</v>
      </c>
      <c r="R42" s="3" t="s">
        <v>449</v>
      </c>
      <c r="S42" s="3" t="s">
        <v>138</v>
      </c>
      <c r="T42" s="3">
        <v>87016791948</v>
      </c>
      <c r="U42" s="4" t="s">
        <v>411</v>
      </c>
      <c r="V42" s="4" t="s">
        <v>412</v>
      </c>
      <c r="W42" s="10"/>
    </row>
    <row r="43" spans="1:23" ht="165.75" customHeight="1">
      <c r="A43" s="2">
        <v>42</v>
      </c>
      <c r="B43" s="3" t="str">
        <f>"881201450614"</f>
        <v>881201450614</v>
      </c>
      <c r="C43" s="3" t="s">
        <v>148</v>
      </c>
      <c r="D43" s="3" t="s">
        <v>29</v>
      </c>
      <c r="E43" s="3" t="s">
        <v>53</v>
      </c>
      <c r="F43" s="7">
        <v>32478</v>
      </c>
      <c r="G43" s="3" t="s">
        <v>5</v>
      </c>
      <c r="H43" s="3" t="s">
        <v>149</v>
      </c>
      <c r="I43" s="7">
        <v>41146</v>
      </c>
      <c r="J43" s="3">
        <v>22</v>
      </c>
      <c r="K43" s="3" t="s">
        <v>17</v>
      </c>
      <c r="L43" s="3"/>
      <c r="M43" s="3" t="s">
        <v>245</v>
      </c>
      <c r="N43" s="3" t="s">
        <v>352</v>
      </c>
      <c r="O43" s="3" t="s">
        <v>354</v>
      </c>
      <c r="P43" s="3" t="s">
        <v>353</v>
      </c>
      <c r="Q43" s="3" t="s">
        <v>470</v>
      </c>
      <c r="R43" s="3" t="s">
        <v>450</v>
      </c>
      <c r="S43" s="3" t="s">
        <v>150</v>
      </c>
      <c r="T43" s="3">
        <v>87052635024</v>
      </c>
      <c r="U43" s="4" t="s">
        <v>12</v>
      </c>
      <c r="V43" s="4" t="s">
        <v>413</v>
      </c>
      <c r="W43" s="10"/>
    </row>
    <row r="44" spans="1:23" ht="120">
      <c r="A44" s="2">
        <v>43</v>
      </c>
      <c r="B44" s="3" t="str">
        <f>"850813451176"</f>
        <v>850813451176</v>
      </c>
      <c r="C44" s="3" t="s">
        <v>169</v>
      </c>
      <c r="D44" s="3" t="s">
        <v>170</v>
      </c>
      <c r="E44" s="3" t="s">
        <v>171</v>
      </c>
      <c r="F44" s="7">
        <v>31272</v>
      </c>
      <c r="G44" s="3" t="s">
        <v>5</v>
      </c>
      <c r="H44" s="3" t="s">
        <v>6</v>
      </c>
      <c r="I44" s="7">
        <v>43704</v>
      </c>
      <c r="J44" s="3">
        <v>52</v>
      </c>
      <c r="K44" s="3" t="s">
        <v>227</v>
      </c>
      <c r="L44" s="3"/>
      <c r="M44" s="3" t="s">
        <v>245</v>
      </c>
      <c r="N44" s="3" t="s">
        <v>355</v>
      </c>
      <c r="O44" s="3"/>
      <c r="P44" s="3" t="s">
        <v>356</v>
      </c>
      <c r="Q44" s="3"/>
      <c r="R44" s="3" t="s">
        <v>451</v>
      </c>
      <c r="S44" s="3" t="s">
        <v>172</v>
      </c>
      <c r="T44" s="3">
        <v>87052917656</v>
      </c>
      <c r="U44" s="4" t="s">
        <v>33</v>
      </c>
      <c r="V44" s="4"/>
      <c r="W44" s="10"/>
    </row>
    <row r="45" spans="1:23" ht="60">
      <c r="A45" s="2">
        <v>44</v>
      </c>
      <c r="B45" s="12">
        <v>690705450463</v>
      </c>
      <c r="C45" s="3" t="s">
        <v>517</v>
      </c>
      <c r="D45" s="3" t="s">
        <v>75</v>
      </c>
      <c r="E45" s="3" t="s">
        <v>26</v>
      </c>
      <c r="F45" s="7" t="s">
        <v>518</v>
      </c>
      <c r="G45" s="3" t="s">
        <v>5</v>
      </c>
      <c r="H45" s="3" t="s">
        <v>519</v>
      </c>
      <c r="I45" s="7"/>
      <c r="J45" s="3"/>
      <c r="K45" s="3" t="s">
        <v>232</v>
      </c>
      <c r="L45" s="3"/>
      <c r="M45" s="3" t="s">
        <v>245</v>
      </c>
      <c r="N45" s="3" t="s">
        <v>541</v>
      </c>
      <c r="O45" s="3"/>
      <c r="P45" s="3"/>
      <c r="Q45" s="3"/>
      <c r="R45" s="3"/>
      <c r="S45" s="3"/>
      <c r="T45" s="3"/>
      <c r="U45" s="4"/>
      <c r="V45" s="4"/>
      <c r="W45" s="10"/>
    </row>
    <row r="46" spans="1:23" ht="137.25" customHeight="1">
      <c r="A46" s="2">
        <v>45</v>
      </c>
      <c r="B46" s="3" t="str">
        <f>"841030450826"</f>
        <v>841030450826</v>
      </c>
      <c r="C46" s="3" t="s">
        <v>24</v>
      </c>
      <c r="D46" s="3" t="s">
        <v>25</v>
      </c>
      <c r="E46" s="3" t="s">
        <v>26</v>
      </c>
      <c r="F46" s="7">
        <v>30985</v>
      </c>
      <c r="G46" s="3" t="s">
        <v>5</v>
      </c>
      <c r="H46" s="3" t="s">
        <v>16</v>
      </c>
      <c r="I46" s="7">
        <v>42975</v>
      </c>
      <c r="J46" s="3">
        <v>22</v>
      </c>
      <c r="K46" s="3" t="s">
        <v>17</v>
      </c>
      <c r="L46" s="3"/>
      <c r="M46" s="3" t="s">
        <v>247</v>
      </c>
      <c r="N46" s="3" t="s">
        <v>357</v>
      </c>
      <c r="O46" s="3" t="s">
        <v>359</v>
      </c>
      <c r="P46" s="3" t="s">
        <v>358</v>
      </c>
      <c r="Q46" s="3"/>
      <c r="R46" s="3" t="s">
        <v>452</v>
      </c>
      <c r="S46" s="3" t="s">
        <v>27</v>
      </c>
      <c r="T46" s="3">
        <v>87774974914</v>
      </c>
      <c r="U46" s="4" t="s">
        <v>12</v>
      </c>
      <c r="V46" s="4" t="s">
        <v>414</v>
      </c>
      <c r="W46" s="10"/>
    </row>
    <row r="47" spans="1:23" ht="137.25" customHeight="1">
      <c r="A47" s="2">
        <v>46</v>
      </c>
      <c r="B47" s="3">
        <v>11120650736</v>
      </c>
      <c r="C47" s="3" t="s">
        <v>520</v>
      </c>
      <c r="D47" s="3" t="s">
        <v>521</v>
      </c>
      <c r="E47" s="3" t="s">
        <v>35</v>
      </c>
      <c r="F47" s="7" t="s">
        <v>522</v>
      </c>
      <c r="G47" s="3" t="s">
        <v>5</v>
      </c>
      <c r="H47" s="3" t="s">
        <v>515</v>
      </c>
      <c r="I47" s="7"/>
      <c r="J47" s="3"/>
      <c r="K47" s="3" t="s">
        <v>523</v>
      </c>
      <c r="L47" s="3"/>
      <c r="M47" s="3" t="s">
        <v>245</v>
      </c>
      <c r="N47" s="3" t="s">
        <v>542</v>
      </c>
      <c r="O47" s="3"/>
      <c r="P47" s="3"/>
      <c r="Q47" s="3"/>
      <c r="R47" s="3"/>
      <c r="S47" s="3"/>
      <c r="T47" s="3"/>
      <c r="U47" s="4"/>
      <c r="V47" s="4"/>
      <c r="W47" s="10"/>
    </row>
    <row r="48" spans="1:23" ht="92.25" customHeight="1">
      <c r="A48" s="2">
        <v>47</v>
      </c>
      <c r="B48" s="3" t="str">
        <f>"940611499012"</f>
        <v>940611499012</v>
      </c>
      <c r="C48" s="3" t="s">
        <v>213</v>
      </c>
      <c r="D48" s="3" t="s">
        <v>214</v>
      </c>
      <c r="E48" s="3" t="s">
        <v>215</v>
      </c>
      <c r="F48" s="7">
        <v>34496</v>
      </c>
      <c r="G48" s="3" t="s">
        <v>5</v>
      </c>
      <c r="H48" s="3" t="s">
        <v>6</v>
      </c>
      <c r="I48" s="7">
        <v>44431</v>
      </c>
      <c r="J48" s="3" t="s">
        <v>216</v>
      </c>
      <c r="K48" s="3" t="s">
        <v>17</v>
      </c>
      <c r="L48" s="3"/>
      <c r="M48" s="3" t="s">
        <v>245</v>
      </c>
      <c r="N48" s="3" t="s">
        <v>360</v>
      </c>
      <c r="O48" s="3" t="s">
        <v>361</v>
      </c>
      <c r="P48" s="3"/>
      <c r="Q48" s="3"/>
      <c r="R48" s="3" t="s">
        <v>453</v>
      </c>
      <c r="S48" s="3" t="s">
        <v>217</v>
      </c>
      <c r="T48" s="3">
        <v>87475218228</v>
      </c>
      <c r="U48" s="4" t="s">
        <v>33</v>
      </c>
      <c r="V48" s="4"/>
      <c r="W48" s="10"/>
    </row>
    <row r="49" spans="1:23" ht="135">
      <c r="A49" s="2">
        <v>48</v>
      </c>
      <c r="B49" s="3" t="str">
        <f>"900914450575"</f>
        <v>900914450575</v>
      </c>
      <c r="C49" s="3" t="s">
        <v>7</v>
      </c>
      <c r="D49" s="3" t="s">
        <v>8</v>
      </c>
      <c r="E49" s="3" t="s">
        <v>9</v>
      </c>
      <c r="F49" s="7">
        <v>33130</v>
      </c>
      <c r="G49" s="3" t="s">
        <v>5</v>
      </c>
      <c r="H49" s="3" t="s">
        <v>6</v>
      </c>
      <c r="I49" s="7">
        <v>43341</v>
      </c>
      <c r="J49" s="3">
        <v>32</v>
      </c>
      <c r="K49" s="3" t="s">
        <v>226</v>
      </c>
      <c r="L49" s="3"/>
      <c r="M49" s="3" t="s">
        <v>245</v>
      </c>
      <c r="N49" s="3" t="s">
        <v>362</v>
      </c>
      <c r="O49" s="3" t="s">
        <v>363</v>
      </c>
      <c r="P49" s="3" t="s">
        <v>364</v>
      </c>
      <c r="Q49" s="3"/>
      <c r="R49" s="3" t="s">
        <v>454</v>
      </c>
      <c r="S49" s="3" t="s">
        <v>11</v>
      </c>
      <c r="T49" s="3">
        <v>87715340464</v>
      </c>
      <c r="U49" s="4" t="s">
        <v>12</v>
      </c>
      <c r="V49" s="4" t="s">
        <v>413</v>
      </c>
      <c r="W49" s="10"/>
    </row>
    <row r="50" spans="1:23" ht="135.75" customHeight="1">
      <c r="A50" s="2">
        <v>49</v>
      </c>
      <c r="B50" s="3" t="str">
        <f>"631205401012"</f>
        <v>631205401012</v>
      </c>
      <c r="C50" s="3" t="s">
        <v>38</v>
      </c>
      <c r="D50" s="3" t="s">
        <v>39</v>
      </c>
      <c r="E50" s="3" t="s">
        <v>40</v>
      </c>
      <c r="F50" s="7">
        <v>23350</v>
      </c>
      <c r="G50" s="3" t="s">
        <v>5</v>
      </c>
      <c r="H50" s="3" t="s">
        <v>6</v>
      </c>
      <c r="I50" s="7">
        <v>41518</v>
      </c>
      <c r="J50" s="3">
        <v>31</v>
      </c>
      <c r="K50" s="3" t="s">
        <v>17</v>
      </c>
      <c r="L50" s="3"/>
      <c r="M50" s="3" t="s">
        <v>247</v>
      </c>
      <c r="N50" s="3" t="s">
        <v>365</v>
      </c>
      <c r="O50" s="3" t="s">
        <v>367</v>
      </c>
      <c r="P50" s="3" t="s">
        <v>366</v>
      </c>
      <c r="Q50" s="3" t="s">
        <v>368</v>
      </c>
      <c r="R50" s="3" t="s">
        <v>455</v>
      </c>
      <c r="S50" s="3" t="s">
        <v>41</v>
      </c>
      <c r="T50" s="3">
        <v>87783817745</v>
      </c>
      <c r="U50" s="4" t="s">
        <v>42</v>
      </c>
      <c r="V50" s="4" t="s">
        <v>406</v>
      </c>
      <c r="W50" s="10"/>
    </row>
    <row r="51" spans="1:23" ht="105">
      <c r="A51" s="2">
        <v>50</v>
      </c>
      <c r="B51" s="3" t="str">
        <f>"830927450184"</f>
        <v>830927450184</v>
      </c>
      <c r="C51" s="3" t="s">
        <v>13</v>
      </c>
      <c r="D51" s="3" t="s">
        <v>14</v>
      </c>
      <c r="E51" s="3" t="s">
        <v>15</v>
      </c>
      <c r="F51" s="7">
        <v>30586</v>
      </c>
      <c r="G51" s="3" t="s">
        <v>5</v>
      </c>
      <c r="H51" s="3" t="s">
        <v>16</v>
      </c>
      <c r="I51" s="7">
        <v>42611</v>
      </c>
      <c r="J51" s="3">
        <v>25</v>
      </c>
      <c r="K51" s="3" t="s">
        <v>17</v>
      </c>
      <c r="L51" s="3"/>
      <c r="M51" s="3" t="s">
        <v>245</v>
      </c>
      <c r="N51" s="3" t="s">
        <v>369</v>
      </c>
      <c r="O51" s="3" t="s">
        <v>371</v>
      </c>
      <c r="P51" s="3" t="s">
        <v>370</v>
      </c>
      <c r="Q51" s="3" t="s">
        <v>475</v>
      </c>
      <c r="R51" s="3" t="s">
        <v>456</v>
      </c>
      <c r="S51" s="3" t="s">
        <v>18</v>
      </c>
      <c r="T51" s="3">
        <v>87055810483</v>
      </c>
      <c r="U51" s="4" t="s">
        <v>12</v>
      </c>
      <c r="V51" s="4" t="s">
        <v>405</v>
      </c>
      <c r="W51" s="10"/>
    </row>
    <row r="52" spans="1:23" ht="120">
      <c r="A52" s="2">
        <v>51</v>
      </c>
      <c r="B52" s="3" t="str">
        <f>"830318451012"</f>
        <v>830318451012</v>
      </c>
      <c r="C52" s="3" t="s">
        <v>193</v>
      </c>
      <c r="D52" s="3" t="s">
        <v>25</v>
      </c>
      <c r="E52" s="3" t="s">
        <v>35</v>
      </c>
      <c r="F52" s="7">
        <v>30393</v>
      </c>
      <c r="G52" s="3" t="s">
        <v>5</v>
      </c>
      <c r="H52" s="3" t="s">
        <v>16</v>
      </c>
      <c r="I52" s="7">
        <v>44075</v>
      </c>
      <c r="J52" s="3">
        <v>50</v>
      </c>
      <c r="K52" s="3" t="s">
        <v>17</v>
      </c>
      <c r="L52" s="3"/>
      <c r="M52" s="3" t="s">
        <v>246</v>
      </c>
      <c r="N52" s="3" t="s">
        <v>372</v>
      </c>
      <c r="O52" s="3"/>
      <c r="P52" s="3" t="s">
        <v>373</v>
      </c>
      <c r="Q52" s="3" t="s">
        <v>485</v>
      </c>
      <c r="R52" s="3" t="s">
        <v>457</v>
      </c>
      <c r="S52" s="3" t="s">
        <v>194</v>
      </c>
      <c r="T52" s="3">
        <v>87056333898</v>
      </c>
      <c r="U52" s="4" t="s">
        <v>12</v>
      </c>
      <c r="V52" s="4" t="s">
        <v>413</v>
      </c>
      <c r="W52" s="10"/>
    </row>
    <row r="53" spans="1:23" ht="120">
      <c r="A53" s="2">
        <v>52</v>
      </c>
      <c r="B53" s="3" t="str">
        <f>"640122450227"</f>
        <v>640122450227</v>
      </c>
      <c r="C53" s="3" t="s">
        <v>151</v>
      </c>
      <c r="D53" s="3" t="s">
        <v>14</v>
      </c>
      <c r="E53" s="3" t="s">
        <v>152</v>
      </c>
      <c r="F53" s="7">
        <v>23398</v>
      </c>
      <c r="G53" s="3" t="s">
        <v>5</v>
      </c>
      <c r="H53" s="3" t="s">
        <v>16</v>
      </c>
      <c r="I53" s="7">
        <v>33844</v>
      </c>
      <c r="J53" s="3" t="s">
        <v>153</v>
      </c>
      <c r="K53" s="3" t="s">
        <v>17</v>
      </c>
      <c r="L53" s="3"/>
      <c r="M53" s="3" t="s">
        <v>245</v>
      </c>
      <c r="N53" s="3" t="s">
        <v>539</v>
      </c>
      <c r="O53" s="3" t="s">
        <v>376</v>
      </c>
      <c r="P53" s="3" t="s">
        <v>375</v>
      </c>
      <c r="Q53" s="3" t="s">
        <v>374</v>
      </c>
      <c r="R53" s="3" t="s">
        <v>458</v>
      </c>
      <c r="S53" s="3" t="s">
        <v>154</v>
      </c>
      <c r="T53" s="3">
        <v>87015544657</v>
      </c>
      <c r="U53" s="4" t="s">
        <v>23</v>
      </c>
      <c r="V53" s="4" t="s">
        <v>409</v>
      </c>
      <c r="W53" s="10"/>
    </row>
    <row r="54" spans="1:23" ht="105">
      <c r="A54" s="2">
        <v>53</v>
      </c>
      <c r="B54" s="3" t="str">
        <f>"720906402523"</f>
        <v>720906402523</v>
      </c>
      <c r="C54" s="3" t="s">
        <v>155</v>
      </c>
      <c r="D54" s="3" t="s">
        <v>156</v>
      </c>
      <c r="E54" s="3" t="s">
        <v>157</v>
      </c>
      <c r="F54" s="7">
        <v>26548</v>
      </c>
      <c r="G54" s="3" t="s">
        <v>5</v>
      </c>
      <c r="H54" s="3" t="s">
        <v>74</v>
      </c>
      <c r="I54" s="7">
        <v>38961</v>
      </c>
      <c r="J54" s="3">
        <v>48</v>
      </c>
      <c r="K54" s="3" t="s">
        <v>234</v>
      </c>
      <c r="L54" s="3"/>
      <c r="M54" s="3" t="s">
        <v>245</v>
      </c>
      <c r="N54" s="3" t="s">
        <v>377</v>
      </c>
      <c r="O54" s="3" t="s">
        <v>380</v>
      </c>
      <c r="P54" s="3" t="s">
        <v>379</v>
      </c>
      <c r="Q54" s="3" t="s">
        <v>378</v>
      </c>
      <c r="R54" s="3" t="s">
        <v>459</v>
      </c>
      <c r="S54" s="3" t="s">
        <v>158</v>
      </c>
      <c r="T54" s="3">
        <v>87471206795</v>
      </c>
      <c r="U54" s="4" t="s">
        <v>79</v>
      </c>
      <c r="V54" s="4" t="s">
        <v>408</v>
      </c>
      <c r="W54" s="10"/>
    </row>
    <row r="55" spans="1:23" ht="150">
      <c r="A55" s="2">
        <v>54</v>
      </c>
      <c r="B55" s="3" t="str">
        <f>"970930451058"</f>
        <v>970930451058</v>
      </c>
      <c r="C55" s="3" t="s">
        <v>181</v>
      </c>
      <c r="D55" s="3" t="s">
        <v>182</v>
      </c>
      <c r="E55" s="3" t="s">
        <v>179</v>
      </c>
      <c r="F55" s="7">
        <v>35703</v>
      </c>
      <c r="G55" s="3" t="s">
        <v>5</v>
      </c>
      <c r="H55" s="3" t="s">
        <v>16</v>
      </c>
      <c r="I55" s="7">
        <v>43703</v>
      </c>
      <c r="J55" s="3">
        <v>49</v>
      </c>
      <c r="K55" s="3" t="s">
        <v>241</v>
      </c>
      <c r="L55" s="3"/>
      <c r="M55" s="3" t="s">
        <v>245</v>
      </c>
      <c r="N55" s="3" t="s">
        <v>381</v>
      </c>
      <c r="O55" s="3" t="s">
        <v>382</v>
      </c>
      <c r="P55" s="3" t="s">
        <v>383</v>
      </c>
      <c r="Q55" s="3"/>
      <c r="R55" s="3" t="s">
        <v>460</v>
      </c>
      <c r="S55" s="3" t="s">
        <v>183</v>
      </c>
      <c r="T55" s="3">
        <v>87055177178</v>
      </c>
      <c r="U55" s="4" t="s">
        <v>12</v>
      </c>
      <c r="V55" s="4" t="s">
        <v>413</v>
      </c>
      <c r="W55" s="10"/>
    </row>
    <row r="56" spans="1:23" ht="180.75" customHeight="1">
      <c r="A56" s="2">
        <v>55</v>
      </c>
      <c r="B56" s="3" t="str">
        <f>"960128451026"</f>
        <v>960128451026</v>
      </c>
      <c r="C56" s="3" t="s">
        <v>524</v>
      </c>
      <c r="D56" s="3" t="s">
        <v>34</v>
      </c>
      <c r="E56" s="3" t="s">
        <v>35</v>
      </c>
      <c r="F56" s="7">
        <v>35092</v>
      </c>
      <c r="G56" s="3" t="s">
        <v>5</v>
      </c>
      <c r="H56" s="3" t="s">
        <v>16</v>
      </c>
      <c r="I56" s="7">
        <v>43341</v>
      </c>
      <c r="J56" s="3">
        <v>29</v>
      </c>
      <c r="K56" s="3" t="s">
        <v>242</v>
      </c>
      <c r="L56" s="3"/>
      <c r="M56" s="3" t="s">
        <v>245</v>
      </c>
      <c r="N56" s="3" t="s">
        <v>505</v>
      </c>
      <c r="O56" s="3" t="s">
        <v>386</v>
      </c>
      <c r="P56" s="3" t="s">
        <v>385</v>
      </c>
      <c r="Q56" s="3" t="s">
        <v>384</v>
      </c>
      <c r="R56" s="3" t="s">
        <v>461</v>
      </c>
      <c r="S56" s="3" t="s">
        <v>36</v>
      </c>
      <c r="T56" s="3">
        <v>87056469157</v>
      </c>
      <c r="U56" s="4" t="s">
        <v>12</v>
      </c>
      <c r="V56" s="4" t="s">
        <v>413</v>
      </c>
      <c r="W56" s="10"/>
    </row>
    <row r="57" spans="1:23" ht="210">
      <c r="A57" s="2">
        <v>56</v>
      </c>
      <c r="B57" s="3" t="str">
        <f>"710625401457"</f>
        <v>710625401457</v>
      </c>
      <c r="C57" s="3" t="s">
        <v>164</v>
      </c>
      <c r="D57" s="3" t="s">
        <v>156</v>
      </c>
      <c r="E57" s="3" t="s">
        <v>165</v>
      </c>
      <c r="F57" s="7">
        <v>26109</v>
      </c>
      <c r="G57" s="3" t="s">
        <v>166</v>
      </c>
      <c r="H57" s="3" t="s">
        <v>74</v>
      </c>
      <c r="I57" s="7">
        <v>37494</v>
      </c>
      <c r="J57" s="3" t="s">
        <v>167</v>
      </c>
      <c r="K57" s="3" t="s">
        <v>243</v>
      </c>
      <c r="L57" s="3"/>
      <c r="M57" s="3" t="s">
        <v>245</v>
      </c>
      <c r="N57" s="3" t="s">
        <v>387</v>
      </c>
      <c r="O57" s="3" t="s">
        <v>389</v>
      </c>
      <c r="P57" s="3" t="s">
        <v>388</v>
      </c>
      <c r="Q57" s="3" t="s">
        <v>493</v>
      </c>
      <c r="R57" s="3" t="s">
        <v>462</v>
      </c>
      <c r="S57" s="3" t="s">
        <v>168</v>
      </c>
      <c r="T57" s="3">
        <v>87015821480</v>
      </c>
      <c r="U57" s="4" t="s">
        <v>23</v>
      </c>
      <c r="V57" s="4" t="s">
        <v>407</v>
      </c>
      <c r="W57" s="10"/>
    </row>
    <row r="58" spans="1:23" ht="106.5" customHeight="1">
      <c r="A58" s="2">
        <v>57</v>
      </c>
      <c r="B58" s="3" t="str">
        <f>"671102450256"</f>
        <v>671102450256</v>
      </c>
      <c r="C58" s="3" t="s">
        <v>159</v>
      </c>
      <c r="D58" s="3" t="s">
        <v>160</v>
      </c>
      <c r="E58" s="3" t="s">
        <v>161</v>
      </c>
      <c r="F58" s="7">
        <v>24778</v>
      </c>
      <c r="G58" s="3" t="s">
        <v>5</v>
      </c>
      <c r="H58" s="3" t="s">
        <v>6</v>
      </c>
      <c r="I58" s="7">
        <v>37858</v>
      </c>
      <c r="J58" s="3" t="s">
        <v>162</v>
      </c>
      <c r="K58" s="3" t="s">
        <v>232</v>
      </c>
      <c r="L58" s="3"/>
      <c r="M58" s="3" t="s">
        <v>245</v>
      </c>
      <c r="N58" s="3" t="s">
        <v>390</v>
      </c>
      <c r="O58" s="3" t="s">
        <v>508</v>
      </c>
      <c r="P58" s="3" t="s">
        <v>498</v>
      </c>
      <c r="Q58" s="3" t="s">
        <v>499</v>
      </c>
      <c r="R58" s="3" t="s">
        <v>463</v>
      </c>
      <c r="S58" s="3" t="s">
        <v>163</v>
      </c>
      <c r="T58" s="3">
        <v>87781853374</v>
      </c>
      <c r="U58" s="4" t="s">
        <v>42</v>
      </c>
      <c r="V58" s="4" t="s">
        <v>406</v>
      </c>
      <c r="W58" s="10"/>
    </row>
    <row r="59" spans="1:23" ht="75">
      <c r="A59" s="2">
        <v>58</v>
      </c>
      <c r="B59" s="12">
        <v>990317451287</v>
      </c>
      <c r="C59" s="3" t="s">
        <v>525</v>
      </c>
      <c r="D59" s="3" t="s">
        <v>526</v>
      </c>
      <c r="E59" s="3" t="s">
        <v>527</v>
      </c>
      <c r="F59" s="7">
        <v>36236</v>
      </c>
      <c r="G59" s="3" t="s">
        <v>5</v>
      </c>
      <c r="H59" s="3" t="s">
        <v>528</v>
      </c>
      <c r="I59" s="7"/>
      <c r="J59" s="3"/>
      <c r="K59" s="3" t="s">
        <v>226</v>
      </c>
      <c r="L59" s="3"/>
      <c r="M59" s="3" t="s">
        <v>245</v>
      </c>
      <c r="N59" s="3" t="s">
        <v>540</v>
      </c>
      <c r="O59" s="3"/>
      <c r="P59" s="3"/>
      <c r="Q59" s="3"/>
      <c r="R59" s="3"/>
      <c r="S59" s="3"/>
      <c r="T59" s="3"/>
      <c r="U59" s="4"/>
      <c r="V59" s="4"/>
      <c r="W59" s="10"/>
    </row>
  </sheetData>
  <sheetProtection/>
  <hyperlinks>
    <hyperlink ref="S29" r:id="rId1" display="kristsina.lukerina.90@mail.ru"/>
    <hyperlink ref="S40" r:id="rId2" display="valentina.kuzneczova.1967@mail.ru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dcterms:created xsi:type="dcterms:W3CDTF">2021-12-03T06:42:42Z</dcterms:created>
  <dcterms:modified xsi:type="dcterms:W3CDTF">2023-07-12T17:55:25Z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